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附件1  2019年广西农村危房改造进度报表 （3230）" sheetId="7" r:id="rId1"/>
    <sheet name="附件2 租住借台账进度统计表（2452）" sheetId="8" r:id="rId2"/>
  </sheets>
  <definedNames>
    <definedName name="_xlnm._FilterDatabase" localSheetId="0" hidden="1">'附件1  2019年广西农村危房改造进度报表 （3230）'!$A$6:$AY$26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<sst xmlns="http://schemas.openxmlformats.org/spreadsheetml/2006/main" count="111" uniqueCount="73">
  <si>
    <t xml:space="preserve"> 2019年广西农村危房改造工程进度报表（截至2019年11月28日）</t>
  </si>
  <si>
    <t>填报单位：河池市住房和城乡建设局</t>
  </si>
  <si>
    <t>填报人：龙铱澜</t>
  </si>
  <si>
    <t>联系电话：0778-2306320</t>
  </si>
  <si>
    <t>填报时间：2019年11月28</t>
  </si>
  <si>
    <t>序号</t>
  </si>
  <si>
    <t>市、县名称</t>
  </si>
  <si>
    <t>下达任务</t>
  </si>
  <si>
    <t>开工情况</t>
  </si>
  <si>
    <t>竣工情况</t>
  </si>
  <si>
    <t>竣工面积（平方米）</t>
  </si>
  <si>
    <t>已落实的市县配套资金(万元)</t>
  </si>
  <si>
    <t>已下达的市县配套资金(万元)</t>
  </si>
  <si>
    <t>群众自筹或其他
(万元)</t>
  </si>
  <si>
    <t>县级财政已拨付各级补助资金    (万元)</t>
  </si>
  <si>
    <t>完成        投资              总额 
 (万元)</t>
  </si>
  <si>
    <t>合计</t>
  </si>
  <si>
    <t>建档立卡贫困户</t>
  </si>
  <si>
    <t>低保户</t>
  </si>
  <si>
    <t>农村分散供养特困人员</t>
  </si>
  <si>
    <t>贫困残疾人家庭</t>
  </si>
  <si>
    <t>开工户数=①+②+③+④</t>
  </si>
  <si>
    <t>竣工户数=①+②+③+④</t>
  </si>
  <si>
    <t>小计①</t>
  </si>
  <si>
    <t>新建</t>
  </si>
  <si>
    <t>维修加固</t>
  </si>
  <si>
    <t>其他</t>
  </si>
  <si>
    <t>小计②</t>
  </si>
  <si>
    <t>小计③</t>
  </si>
  <si>
    <t>小计④</t>
  </si>
  <si>
    <t>维修
加固</t>
  </si>
  <si>
    <t xml:space="preserve">市级   </t>
  </si>
  <si>
    <t xml:space="preserve">县级   </t>
  </si>
  <si>
    <t>其中： 银行贷款</t>
  </si>
  <si>
    <t>十二</t>
  </si>
  <si>
    <t>河池市</t>
  </si>
  <si>
    <t>市本级小计</t>
  </si>
  <si>
    <t>金城江区☆＊k</t>
  </si>
  <si>
    <t>宜州区</t>
  </si>
  <si>
    <t>县级小计</t>
  </si>
  <si>
    <t>罗城县★＊sk</t>
  </si>
  <si>
    <t>环江县★＊sk</t>
  </si>
  <si>
    <t>南丹县＊k</t>
  </si>
  <si>
    <t>原175户，因2户入住敬老院，减少2户，现变更为173户</t>
  </si>
  <si>
    <t>天峨县☆＊k</t>
  </si>
  <si>
    <t>凤山县★＊k</t>
  </si>
  <si>
    <t>东兰县★＊k</t>
  </si>
  <si>
    <t>巴马县★＊sk</t>
  </si>
  <si>
    <t>都安县★＊sk</t>
  </si>
  <si>
    <t>大化县★＊sk</t>
  </si>
  <si>
    <t>说明：带“★”为国家扶贫开发工作重点县或享受相同待遇的县，“☆”为自治区扶贫开发工作重点县或享受相同待遇的县，“＊”为国家确定的集中连片特殊困难地区的县或享受相同待遇的县，“▲”为边境县或享受相同待遇的县，“≈”为8度地震高烈度设防县，“～”为7度地震高烈度设防县。“s”为少数民族自治区县(含待遇县）；“k”为54个考核贫困县（含天窗县）。</t>
  </si>
  <si>
    <t xml:space="preserve"> </t>
  </si>
  <si>
    <t>租（借）住或其他方式保障完成情况统计表
（截至2019年11月18日）</t>
  </si>
  <si>
    <t>县（市、区）名称</t>
  </si>
  <si>
    <t>租（借）住或其他方式保障住房（户）</t>
  </si>
  <si>
    <t>建档立卡户</t>
  </si>
  <si>
    <t>完成情况（户）</t>
  </si>
  <si>
    <t>完成率%</t>
  </si>
  <si>
    <t>备注</t>
  </si>
  <si>
    <t>金城江</t>
  </si>
  <si>
    <t>19户已落实危改，33户自建或得其他资金修缮或已租借达稳固，2户重复。</t>
  </si>
  <si>
    <t>宜州市</t>
  </si>
  <si>
    <t>罗城县</t>
  </si>
  <si>
    <t>环江县</t>
  </si>
  <si>
    <t>南丹县</t>
  </si>
  <si>
    <t>天峨县</t>
  </si>
  <si>
    <t>由政府暂时安排稳固住房2户，后期按计划实施危房改造。</t>
  </si>
  <si>
    <t>凤山县</t>
  </si>
  <si>
    <t>东兰县</t>
  </si>
  <si>
    <t>巴马县</t>
  </si>
  <si>
    <t xml:space="preserve">7户已落实危改，1户已死亡，10户有稳定住房
</t>
  </si>
  <si>
    <t>都安县</t>
  </si>
  <si>
    <t>大化县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</si>
</sst>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179" formatCode="0_);[Red]\(0\)"/>
    <numFmt numFmtId="180" formatCode="0.0_ "/>
    <numFmt numFmtId="181" formatCode="0.0000_ "/>
  </numFmts>
  <fonts count="41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name val="宋体"/>
      <charset val="134"/>
    </font>
    <font>
      <sz val="7"/>
      <color theme="1"/>
      <name val="宋体"/>
      <charset val="134"/>
      <scheme val="minor"/>
    </font>
    <font>
      <sz val="7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7"/>
      <name val="宋体"/>
      <charset val="134"/>
    </font>
    <font>
      <b/>
      <sz val="7"/>
      <color indexed="8"/>
      <name val="宋体"/>
      <charset val="134"/>
    </font>
    <font>
      <sz val="7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9" applyNumberFormat="0" applyFont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6" borderId="16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5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1" xfId="123" applyFont="1" applyFill="1" applyBorder="1" applyAlignment="1">
      <alignment horizontal="center" vertical="center" wrapText="1"/>
    </xf>
    <xf numFmtId="0" fontId="2" fillId="0" borderId="2" xfId="123" applyFont="1" applyFill="1" applyBorder="1" applyAlignment="1">
      <alignment horizontal="center" vertical="center" wrapText="1"/>
    </xf>
    <xf numFmtId="0" fontId="2" fillId="2" borderId="2" xfId="123" applyFont="1" applyFill="1" applyBorder="1" applyAlignment="1">
      <alignment horizontal="center" vertical="center" wrapText="1"/>
    </xf>
    <xf numFmtId="10" fontId="2" fillId="2" borderId="2" xfId="123" applyNumberFormat="1" applyFont="1" applyFill="1" applyBorder="1" applyAlignment="1">
      <alignment horizontal="center" vertical="center" wrapText="1"/>
    </xf>
    <xf numFmtId="0" fontId="3" fillId="0" borderId="2" xfId="123" applyFont="1" applyFill="1" applyBorder="1" applyAlignment="1">
      <alignment horizontal="center" vertical="center"/>
    </xf>
    <xf numFmtId="0" fontId="0" fillId="0" borderId="2" xfId="123" applyFont="1" applyFill="1" applyBorder="1" applyAlignment="1">
      <alignment horizontal="center" vertical="center"/>
    </xf>
    <xf numFmtId="10" fontId="0" fillId="0" borderId="2" xfId="123" applyNumberFormat="1" applyFont="1" applyFill="1" applyBorder="1" applyAlignment="1">
      <alignment horizontal="center" vertical="center"/>
    </xf>
    <xf numFmtId="0" fontId="3" fillId="0" borderId="2" xfId="123" applyFont="1" applyFill="1" applyBorder="1" applyAlignment="1">
      <alignment horizontal="center" vertical="center" wrapText="1"/>
    </xf>
    <xf numFmtId="0" fontId="4" fillId="0" borderId="2" xfId="123" applyFont="1" applyFill="1" applyBorder="1" applyAlignment="1">
      <alignment horizontal="center" vertical="center" wrapText="1"/>
    </xf>
    <xf numFmtId="10" fontId="4" fillId="0" borderId="2" xfId="123" applyNumberFormat="1" applyFont="1" applyFill="1" applyBorder="1" applyAlignment="1">
      <alignment horizontal="center" vertical="center"/>
    </xf>
    <xf numFmtId="0" fontId="4" fillId="0" borderId="2" xfId="12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3" fillId="0" borderId="2" xfId="123" applyNumberFormat="1" applyFont="1" applyFill="1" applyBorder="1" applyAlignment="1">
      <alignment horizontal="center" vertical="center" wrapText="1"/>
    </xf>
    <xf numFmtId="10" fontId="4" fillId="0" borderId="2" xfId="123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146" applyFont="1" applyFill="1" applyBorder="1" applyAlignment="1">
      <alignment horizontal="center" vertical="center" wrapText="1"/>
    </xf>
    <xf numFmtId="0" fontId="14" fillId="0" borderId="4" xfId="146" applyFont="1" applyFill="1" applyBorder="1" applyAlignment="1">
      <alignment horizontal="center" vertical="center" wrapText="1"/>
    </xf>
    <xf numFmtId="0" fontId="14" fillId="0" borderId="5" xfId="146" applyFont="1" applyFill="1" applyBorder="1" applyAlignment="1">
      <alignment horizontal="center" vertical="center" wrapText="1"/>
    </xf>
    <xf numFmtId="0" fontId="14" fillId="0" borderId="6" xfId="146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146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8" xfId="146" applyFont="1" applyFill="1" applyBorder="1" applyAlignment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176" fontId="15" fillId="0" borderId="2" xfId="144" applyNumberFormat="1" applyFont="1" applyFill="1" applyBorder="1" applyAlignment="1">
      <alignment horizontal="center" vertical="center" wrapText="1"/>
    </xf>
    <xf numFmtId="178" fontId="15" fillId="0" borderId="2" xfId="144" applyNumberFormat="1" applyFont="1" applyFill="1" applyBorder="1" applyAlignment="1">
      <alignment horizontal="center" vertical="center" wrapText="1"/>
    </xf>
    <xf numFmtId="0" fontId="16" fillId="3" borderId="2" xfId="144" applyFont="1" applyFill="1" applyBorder="1" applyAlignment="1">
      <alignment horizontal="center" vertical="center"/>
    </xf>
    <xf numFmtId="0" fontId="16" fillId="3" borderId="2" xfId="144" applyFont="1" applyFill="1" applyBorder="1" applyAlignment="1">
      <alignment horizontal="center" vertical="center" wrapText="1"/>
    </xf>
    <xf numFmtId="178" fontId="16" fillId="3" borderId="2" xfId="144" applyNumberFormat="1" applyFont="1" applyFill="1" applyBorder="1" applyAlignment="1">
      <alignment horizontal="center" vertical="center" wrapText="1"/>
    </xf>
    <xf numFmtId="178" fontId="16" fillId="0" borderId="2" xfId="144" applyNumberFormat="1" applyFont="1" applyFill="1" applyBorder="1" applyAlignment="1">
      <alignment horizontal="center" vertical="center" wrapText="1"/>
    </xf>
    <xf numFmtId="178" fontId="16" fillId="4" borderId="2" xfId="144" applyNumberFormat="1" applyFont="1" applyFill="1" applyBorder="1" applyAlignment="1">
      <alignment horizontal="center" vertical="center" wrapText="1"/>
    </xf>
    <xf numFmtId="0" fontId="16" fillId="2" borderId="2" xfId="144" applyFont="1" applyFill="1" applyBorder="1" applyAlignment="1">
      <alignment horizontal="center" vertical="center"/>
    </xf>
    <xf numFmtId="0" fontId="17" fillId="2" borderId="2" xfId="144" applyFont="1" applyFill="1" applyBorder="1" applyAlignment="1">
      <alignment horizontal="center" vertical="center" wrapText="1"/>
    </xf>
    <xf numFmtId="178" fontId="16" fillId="2" borderId="2" xfId="144" applyNumberFormat="1" applyFont="1" applyFill="1" applyBorder="1" applyAlignment="1">
      <alignment horizontal="center" vertical="center" wrapText="1"/>
    </xf>
    <xf numFmtId="0" fontId="9" fillId="3" borderId="2" xfId="144" applyFont="1" applyFill="1" applyBorder="1" applyAlignment="1">
      <alignment horizontal="center" vertical="center"/>
    </xf>
    <xf numFmtId="0" fontId="9" fillId="0" borderId="2" xfId="144" applyFont="1" applyFill="1" applyBorder="1" applyAlignment="1">
      <alignment horizontal="center" vertical="center" wrapText="1"/>
    </xf>
    <xf numFmtId="178" fontId="17" fillId="2" borderId="2" xfId="144" applyNumberFormat="1" applyFont="1" applyFill="1" applyBorder="1" applyAlignment="1">
      <alignment horizontal="center" vertical="center" wrapText="1"/>
    </xf>
    <xf numFmtId="0" fontId="16" fillId="3" borderId="2" xfId="144" applyNumberFormat="1" applyFont="1" applyFill="1" applyBorder="1" applyAlignment="1">
      <alignment horizontal="center" vertical="center" wrapText="1"/>
    </xf>
    <xf numFmtId="178" fontId="17" fillId="4" borderId="2" xfId="144" applyNumberFormat="1" applyFont="1" applyFill="1" applyBorder="1" applyAlignment="1">
      <alignment horizontal="center" vertical="center" wrapText="1"/>
    </xf>
    <xf numFmtId="0" fontId="18" fillId="0" borderId="2" xfId="144" applyFont="1" applyFill="1" applyBorder="1" applyAlignment="1">
      <alignment horizontal="center" vertical="center" wrapText="1"/>
    </xf>
    <xf numFmtId="179" fontId="16" fillId="3" borderId="2" xfId="144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7" fillId="0" borderId="2" xfId="144" applyNumberFormat="1" applyFont="1" applyFill="1" applyBorder="1" applyAlignment="1">
      <alignment horizontal="center" vertical="center" wrapText="1"/>
    </xf>
    <xf numFmtId="178" fontId="18" fillId="0" borderId="2" xfId="0" applyNumberFormat="1" applyFont="1" applyFill="1" applyBorder="1" applyAlignment="1" applyProtection="1">
      <alignment horizontal="center" vertical="center"/>
      <protection locked="0"/>
    </xf>
    <xf numFmtId="178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18" fillId="2" borderId="2" xfId="144" applyNumberFormat="1" applyFont="1" applyFill="1" applyBorder="1" applyAlignment="1">
      <alignment horizontal="center" vertical="center" wrapText="1"/>
    </xf>
    <xf numFmtId="178" fontId="18" fillId="0" borderId="2" xfId="144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9" fillId="0" borderId="2" xfId="144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7" fillId="0" borderId="2" xfId="144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8" fontId="16" fillId="5" borderId="2" xfId="144" applyNumberFormat="1" applyFont="1" applyFill="1" applyBorder="1" applyAlignment="1">
      <alignment horizontal="center" vertical="center" wrapText="1"/>
    </xf>
    <xf numFmtId="178" fontId="17" fillId="5" borderId="2" xfId="144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17" fillId="0" borderId="2" xfId="0" applyNumberFormat="1" applyFont="1" applyFill="1" applyBorder="1" applyAlignment="1" applyProtection="1">
      <alignment horizontal="center" vertical="center"/>
      <protection locked="0"/>
    </xf>
    <xf numFmtId="178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77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180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181" fontId="16" fillId="0" borderId="2" xfId="0" applyNumberFormat="1" applyFont="1" applyFill="1" applyBorder="1" applyAlignment="1" applyProtection="1">
      <alignment horizontal="center" vertical="center"/>
      <protection locked="0"/>
    </xf>
    <xf numFmtId="177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184">
    <cellStyle name="常规" xfId="0" builtinId="0"/>
    <cellStyle name="货币[0]" xfId="1" builtinId="7"/>
    <cellStyle name="货币" xfId="2" builtinId="4"/>
    <cellStyle name="常规 2 2 4" xfId="3"/>
    <cellStyle name="常规 10 5 4 2" xfId="4"/>
    <cellStyle name="20% - 强调文字颜色 3" xfId="5" builtinId="38"/>
    <cellStyle name="输入" xfId="6" builtinId="20"/>
    <cellStyle name="常规 10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10 2 3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常规 12 2 2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常规 2 2 2 5" xfId="37"/>
    <cellStyle name="链接单元格" xfId="38" builtinId="24"/>
    <cellStyle name="汇总" xfId="39" builtinId="25"/>
    <cellStyle name="常规 107 2" xfId="40"/>
    <cellStyle name="好" xfId="41" builtinId="26"/>
    <cellStyle name="常规 2 9" xfId="42"/>
    <cellStyle name="常规 10 2 4" xfId="43"/>
    <cellStyle name="适中" xfId="44" builtinId="28"/>
    <cellStyle name="常规 3 2 6" xfId="45"/>
    <cellStyle name="20% - 强调文字颜色 5" xfId="46" builtinId="46"/>
    <cellStyle name="常规 8 2" xfId="47"/>
    <cellStyle name="强调文字颜色 1" xfId="48" builtinId="29"/>
    <cellStyle name="常规 2 2 2 4" xfId="4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 10 3 3 2" xfId="56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常规 53 2" xfId="61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 3 2 2" xfId="66"/>
    <cellStyle name="常规 2 3" xfId="67"/>
    <cellStyle name="常规 10 2 4 2" xfId="68"/>
    <cellStyle name="常规 10" xfId="69"/>
    <cellStyle name="常规 10 2" xfId="70"/>
    <cellStyle name="常规 5" xfId="71"/>
    <cellStyle name="20% - 强调文字颜色 4 4" xfId="72"/>
    <cellStyle name="常规 10 10 2" xfId="73"/>
    <cellStyle name="常规 12 2" xfId="74"/>
    <cellStyle name="常规 10 11 2" xfId="75"/>
    <cellStyle name="常规 10 2 2" xfId="76"/>
    <cellStyle name="常规 10 2 2 2" xfId="77"/>
    <cellStyle name="常规 10 2 3" xfId="78"/>
    <cellStyle name="常规 3 7" xfId="79"/>
    <cellStyle name="常规 10 3 2" xfId="80"/>
    <cellStyle name="常规 3 8" xfId="81"/>
    <cellStyle name="常规 10 3 3" xfId="82"/>
    <cellStyle name="常规 10 3 4" xfId="83"/>
    <cellStyle name="常规 10 3 4 2" xfId="84"/>
    <cellStyle name="常规 10 4" xfId="85"/>
    <cellStyle name="常规 10 4 2" xfId="86"/>
    <cellStyle name="常规 10 4 2 2" xfId="87"/>
    <cellStyle name="常规 10 4 3" xfId="88"/>
    <cellStyle name="常规 10 4 3 2" xfId="89"/>
    <cellStyle name="常规 10 4 3 2 2" xfId="90"/>
    <cellStyle name="常规 10 4 3 3" xfId="91"/>
    <cellStyle name="常规 10 4 3 3 2" xfId="92"/>
    <cellStyle name="常规 10 4 3 4" xfId="93"/>
    <cellStyle name="常规 10 4 3 5" xfId="94"/>
    <cellStyle name="常规 10 4 4" xfId="95"/>
    <cellStyle name="常规 10 4 4 2" xfId="96"/>
    <cellStyle name="常规 10 4 5" xfId="97"/>
    <cellStyle name="常规 10 4 5 2" xfId="98"/>
    <cellStyle name="常规 10 5" xfId="99"/>
    <cellStyle name="常规 10 5 2" xfId="100"/>
    <cellStyle name="常规 10 5 2 2" xfId="101"/>
    <cellStyle name="常规 10 5 3" xfId="102"/>
    <cellStyle name="常规 10 5 3 2" xfId="103"/>
    <cellStyle name="常规 10 5 4" xfId="104"/>
    <cellStyle name="常规 109 3" xfId="105"/>
    <cellStyle name="常规 109 3 2 2" xfId="106"/>
    <cellStyle name="常规 11" xfId="107"/>
    <cellStyle name="常规 11 3" xfId="108"/>
    <cellStyle name="常规 11 48 3" xfId="109"/>
    <cellStyle name="常规 12" xfId="110"/>
    <cellStyle name="常规 12 3" xfId="111"/>
    <cellStyle name="常规 12 3 2" xfId="112"/>
    <cellStyle name="常规 12 4" xfId="113"/>
    <cellStyle name="常规 12 4 2" xfId="114"/>
    <cellStyle name="常规 14" xfId="115"/>
    <cellStyle name="常规 15" xfId="116"/>
    <cellStyle name="常规 152 2 2" xfId="117"/>
    <cellStyle name="常规 21" xfId="118"/>
    <cellStyle name="常规 16" xfId="119"/>
    <cellStyle name="常规 17" xfId="120"/>
    <cellStyle name="常规 17 2" xfId="121"/>
    <cellStyle name="常规 3 3 4" xfId="122"/>
    <cellStyle name="常规 2" xfId="123"/>
    <cellStyle name="常规 2 13" xfId="124"/>
    <cellStyle name="常规 2 2" xfId="125"/>
    <cellStyle name="常规 2 2 2" xfId="126"/>
    <cellStyle name="常规 2 2 2 2" xfId="127"/>
    <cellStyle name="常规 2 2 2 2 2" xfId="128"/>
    <cellStyle name="常规 2 2 2 3" xfId="129"/>
    <cellStyle name="常规 2 2 2 3 2" xfId="130"/>
    <cellStyle name="常规 2 2 3" xfId="131"/>
    <cellStyle name="常规 2 2 3 2" xfId="132"/>
    <cellStyle name="常规 2 2 4 2" xfId="133"/>
    <cellStyle name="常规 2 2 5" xfId="134"/>
    <cellStyle name="常规 2 2 5 2" xfId="135"/>
    <cellStyle name="常规 2 3 2" xfId="136"/>
    <cellStyle name="常规 2 4" xfId="137"/>
    <cellStyle name="常规 2 4 2" xfId="138"/>
    <cellStyle name="常规 2 5" xfId="139"/>
    <cellStyle name="常规 2 5 2" xfId="140"/>
    <cellStyle name="常规 32" xfId="141"/>
    <cellStyle name="常规 27" xfId="142"/>
    <cellStyle name="常规 3 3 5" xfId="143"/>
    <cellStyle name="常规 3" xfId="144"/>
    <cellStyle name="常规 3 2" xfId="145"/>
    <cellStyle name="常规 3 2 2" xfId="146"/>
    <cellStyle name="常规 3 2 2 2" xfId="147"/>
    <cellStyle name="常规 3 2 2 2 2" xfId="148"/>
    <cellStyle name="常规 64" xfId="149"/>
    <cellStyle name="常规 3 2 2 3" xfId="150"/>
    <cellStyle name="常规 3 2 2 3 2" xfId="151"/>
    <cellStyle name="常规 3 2 2 4" xfId="152"/>
    <cellStyle name="常规 3 2 2 4 2" xfId="153"/>
    <cellStyle name="常规 3 2 3" xfId="154"/>
    <cellStyle name="常规 3 2 3 2" xfId="155"/>
    <cellStyle name="常规 3 2 4" xfId="156"/>
    <cellStyle name="常规 3 2 4 2" xfId="157"/>
    <cellStyle name="常规 3 2 5" xfId="158"/>
    <cellStyle name="常规 3 3" xfId="159"/>
    <cellStyle name="常规 3 3 2" xfId="160"/>
    <cellStyle name="常规 3 3 2 2" xfId="161"/>
    <cellStyle name="常规 3 3 3" xfId="162"/>
    <cellStyle name="常规 3 3 3 2" xfId="163"/>
    <cellStyle name="常规 3 4" xfId="164"/>
    <cellStyle name="常规 3 4 2" xfId="165"/>
    <cellStyle name="常规 3 5" xfId="166"/>
    <cellStyle name="常规 3 5 2" xfId="167"/>
    <cellStyle name="常规 3 6" xfId="168"/>
    <cellStyle name="常规 3 6 2" xfId="169"/>
    <cellStyle name="常规 4" xfId="170"/>
    <cellStyle name="常规 4 2" xfId="171"/>
    <cellStyle name="常规 4 3" xfId="172"/>
    <cellStyle name="常规 40" xfId="173"/>
    <cellStyle name="常规 5 3" xfId="174"/>
    <cellStyle name="常规 51" xfId="175"/>
    <cellStyle name="常规 7" xfId="176"/>
    <cellStyle name="常规 8" xfId="177"/>
    <cellStyle name="常规 8 2 2" xfId="178"/>
    <cellStyle name="常规 8 3 2" xfId="179"/>
    <cellStyle name="常规 8 4" xfId="180"/>
    <cellStyle name="常规 8 4 2" xfId="181"/>
    <cellStyle name="常规 9" xfId="182"/>
    <cellStyle name="常规 94" xfId="183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6"/>
  <sheetViews>
    <sheetView tabSelected="1" zoomScale="130" zoomScaleNormal="130" topLeftCell="Q1" workbookViewId="0">
      <pane ySplit="5" topLeftCell="A15" activePane="bottomLeft" state="frozen"/>
      <selection/>
      <selection pane="bottomLeft" activeCell="AU5" sqref="AU5"/>
    </sheetView>
  </sheetViews>
  <sheetFormatPr defaultColWidth="9" defaultRowHeight="14.4"/>
  <cols>
    <col min="1" max="1" width="3.66666666666667" style="34" customWidth="1"/>
    <col min="2" max="2" width="8.22222222222222" style="34" customWidth="1"/>
    <col min="3" max="6" width="4.57407407407407" style="34" customWidth="1"/>
    <col min="7" max="7" width="3.44444444444444" style="34" customWidth="1"/>
    <col min="8" max="8" width="5.11111111111111" style="34" customWidth="1"/>
    <col min="9" max="9" width="4.77777777777778" style="28" customWidth="1"/>
    <col min="10" max="10" width="5.18518518518519" style="28" customWidth="1"/>
    <col min="11" max="11" width="4.27777777777778" style="28" customWidth="1"/>
    <col min="12" max="12" width="2.77777777777778" style="28" customWidth="1"/>
    <col min="13" max="14" width="4.27777777777778" style="28" customWidth="1"/>
    <col min="15" max="16" width="2.77777777777778" style="28" customWidth="1"/>
    <col min="17" max="17" width="3.61111111111111" style="28" customWidth="1"/>
    <col min="18" max="18" width="3.77777777777778" style="28" customWidth="1"/>
    <col min="19" max="20" width="2.77777777777778" style="28" customWidth="1"/>
    <col min="21" max="21" width="3.51851851851852" style="28" customWidth="1"/>
    <col min="22" max="22" width="3.33333333333333" style="28" customWidth="1"/>
    <col min="23" max="24" width="2.77777777777778" style="28" customWidth="1"/>
    <col min="25" max="25" width="4.07407407407407" style="34" customWidth="1"/>
    <col min="26" max="26" width="5.22222222222222" style="34" customWidth="1"/>
    <col min="27" max="27" width="4.22222222222222" style="34" customWidth="1"/>
    <col min="28" max="29" width="3.27777777777778" style="34" customWidth="1"/>
    <col min="30" max="30" width="4" style="34" customWidth="1"/>
    <col min="31" max="31" width="4.11111111111111" style="34" customWidth="1"/>
    <col min="32" max="32" width="3.11111111111111" style="34" customWidth="1"/>
    <col min="33" max="33" width="3" style="34" customWidth="1"/>
    <col min="34" max="34" width="5.11111111111111" style="34" customWidth="1"/>
    <col min="35" max="35" width="4.44444444444444" style="34" customWidth="1"/>
    <col min="36" max="41" width="2.77777777777778" style="34" customWidth="1"/>
    <col min="42" max="42" width="7.40740740740741" style="34" customWidth="1"/>
    <col min="43" max="43" width="5.83333333333333" style="34" customWidth="1"/>
    <col min="44" max="44" width="4.55555555555556" style="34" customWidth="1"/>
    <col min="45" max="45" width="5.44444444444444" style="34" customWidth="1"/>
    <col min="46" max="46" width="5.22222222222222" style="34" customWidth="1"/>
    <col min="47" max="47" width="6.11111111111111" style="34" customWidth="1"/>
    <col min="48" max="48" width="4.77777777777778" style="34" customWidth="1"/>
    <col min="49" max="49" width="6.66666666666667" style="34" customWidth="1"/>
    <col min="50" max="50" width="7.44444444444444" style="34" customWidth="1"/>
    <col min="51" max="16384" width="9" style="34"/>
  </cols>
  <sheetData>
    <row r="1" ht="30.9" customHeight="1" spans="1:50">
      <c r="A1" s="35" t="s">
        <v>0</v>
      </c>
      <c r="B1" s="35"/>
      <c r="C1" s="35"/>
      <c r="D1" s="35"/>
      <c r="E1" s="35"/>
      <c r="F1" s="35"/>
      <c r="G1" s="35"/>
      <c r="H1" s="3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ht="20.25" customHeight="1" spans="1:50">
      <c r="A2" s="36" t="s">
        <v>1</v>
      </c>
      <c r="B2" s="36"/>
      <c r="C2" s="36"/>
      <c r="D2" s="36"/>
      <c r="E2" s="36"/>
      <c r="F2" s="36"/>
      <c r="G2" s="36"/>
      <c r="H2" s="36"/>
      <c r="I2" s="66"/>
      <c r="J2" s="67"/>
      <c r="K2" s="66"/>
      <c r="L2" s="66"/>
      <c r="M2" s="66"/>
      <c r="N2" s="66"/>
      <c r="O2" s="66"/>
      <c r="P2" s="66"/>
      <c r="Q2" s="66"/>
      <c r="R2" s="84" t="s">
        <v>2</v>
      </c>
      <c r="S2" s="84"/>
      <c r="T2" s="84"/>
      <c r="U2" s="66"/>
      <c r="V2" s="66"/>
      <c r="W2" s="66"/>
      <c r="X2" s="66"/>
      <c r="Y2" s="85"/>
      <c r="Z2" s="36"/>
      <c r="AA2" s="85"/>
      <c r="AB2" s="36"/>
      <c r="AC2" s="36"/>
      <c r="AD2" s="36"/>
      <c r="AE2" s="36" t="s">
        <v>3</v>
      </c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 t="s">
        <v>4</v>
      </c>
      <c r="AU2" s="36"/>
      <c r="AV2" s="36"/>
      <c r="AW2" s="36"/>
      <c r="AX2" s="36"/>
    </row>
    <row r="3" s="28" customFormat="1" ht="13.5" customHeight="1" spans="1:50">
      <c r="A3" s="37" t="s">
        <v>5</v>
      </c>
      <c r="B3" s="37" t="s">
        <v>6</v>
      </c>
      <c r="C3" s="38" t="s">
        <v>7</v>
      </c>
      <c r="D3" s="39"/>
      <c r="E3" s="39"/>
      <c r="F3" s="39"/>
      <c r="G3" s="40"/>
      <c r="H3" s="41" t="s">
        <v>8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41" t="s">
        <v>9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9"/>
      <c r="AP3" s="43" t="s">
        <v>10</v>
      </c>
      <c r="AQ3" s="92" t="s">
        <v>11</v>
      </c>
      <c r="AR3" s="93"/>
      <c r="AS3" s="92" t="s">
        <v>12</v>
      </c>
      <c r="AT3" s="93"/>
      <c r="AU3" s="92" t="s">
        <v>13</v>
      </c>
      <c r="AV3" s="93"/>
      <c r="AW3" s="107" t="s">
        <v>14</v>
      </c>
      <c r="AX3" s="43" t="s">
        <v>15</v>
      </c>
    </row>
    <row r="4" s="28" customFormat="1" ht="36" customHeight="1" spans="1:50">
      <c r="A4" s="42"/>
      <c r="B4" s="42"/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  <c r="H4" s="43" t="s">
        <v>21</v>
      </c>
      <c r="I4" s="41" t="s">
        <v>17</v>
      </c>
      <c r="J4" s="68"/>
      <c r="K4" s="68"/>
      <c r="L4" s="69"/>
      <c r="M4" s="41" t="s">
        <v>18</v>
      </c>
      <c r="N4" s="68"/>
      <c r="O4" s="68"/>
      <c r="P4" s="69"/>
      <c r="Q4" s="41" t="s">
        <v>19</v>
      </c>
      <c r="R4" s="68"/>
      <c r="S4" s="68"/>
      <c r="T4" s="69"/>
      <c r="U4" s="41" t="s">
        <v>20</v>
      </c>
      <c r="V4" s="68"/>
      <c r="W4" s="68"/>
      <c r="X4" s="69"/>
      <c r="Y4" s="43" t="s">
        <v>22</v>
      </c>
      <c r="Z4" s="41" t="s">
        <v>17</v>
      </c>
      <c r="AA4" s="68"/>
      <c r="AB4" s="68"/>
      <c r="AC4" s="69"/>
      <c r="AD4" s="41" t="s">
        <v>18</v>
      </c>
      <c r="AE4" s="68"/>
      <c r="AF4" s="68"/>
      <c r="AG4" s="69"/>
      <c r="AH4" s="41" t="s">
        <v>19</v>
      </c>
      <c r="AI4" s="68"/>
      <c r="AJ4" s="68"/>
      <c r="AK4" s="69"/>
      <c r="AL4" s="41" t="s">
        <v>20</v>
      </c>
      <c r="AM4" s="68"/>
      <c r="AN4" s="68"/>
      <c r="AO4" s="69"/>
      <c r="AP4" s="94"/>
      <c r="AQ4" s="95"/>
      <c r="AR4" s="96"/>
      <c r="AS4" s="95"/>
      <c r="AT4" s="96"/>
      <c r="AU4" s="95"/>
      <c r="AV4" s="96"/>
      <c r="AW4" s="108"/>
      <c r="AX4" s="94"/>
    </row>
    <row r="5" s="28" customFormat="1" ht="84" customHeight="1" spans="1:50">
      <c r="A5" s="44"/>
      <c r="B5" s="44"/>
      <c r="C5" s="44"/>
      <c r="D5" s="44"/>
      <c r="E5" s="44"/>
      <c r="F5" s="44"/>
      <c r="G5" s="44"/>
      <c r="H5" s="45"/>
      <c r="I5" s="70" t="s">
        <v>23</v>
      </c>
      <c r="J5" s="71" t="s">
        <v>24</v>
      </c>
      <c r="K5" s="71" t="s">
        <v>25</v>
      </c>
      <c r="L5" s="71" t="s">
        <v>26</v>
      </c>
      <c r="M5" s="70" t="s">
        <v>27</v>
      </c>
      <c r="N5" s="71" t="s">
        <v>24</v>
      </c>
      <c r="O5" s="71" t="s">
        <v>25</v>
      </c>
      <c r="P5" s="71" t="s">
        <v>26</v>
      </c>
      <c r="Q5" s="70" t="s">
        <v>28</v>
      </c>
      <c r="R5" s="71" t="s">
        <v>24</v>
      </c>
      <c r="S5" s="71" t="s">
        <v>25</v>
      </c>
      <c r="T5" s="71" t="s">
        <v>26</v>
      </c>
      <c r="U5" s="70" t="s">
        <v>29</v>
      </c>
      <c r="V5" s="71" t="s">
        <v>24</v>
      </c>
      <c r="W5" s="71" t="s">
        <v>25</v>
      </c>
      <c r="X5" s="71" t="s">
        <v>26</v>
      </c>
      <c r="Y5" s="45"/>
      <c r="Z5" s="70" t="s">
        <v>23</v>
      </c>
      <c r="AA5" s="71" t="s">
        <v>24</v>
      </c>
      <c r="AB5" s="71" t="s">
        <v>30</v>
      </c>
      <c r="AC5" s="71" t="s">
        <v>26</v>
      </c>
      <c r="AD5" s="70" t="s">
        <v>27</v>
      </c>
      <c r="AE5" s="71" t="s">
        <v>24</v>
      </c>
      <c r="AF5" s="71" t="s">
        <v>25</v>
      </c>
      <c r="AG5" s="71" t="s">
        <v>26</v>
      </c>
      <c r="AH5" s="70" t="s">
        <v>28</v>
      </c>
      <c r="AI5" s="71" t="s">
        <v>24</v>
      </c>
      <c r="AJ5" s="71" t="s">
        <v>30</v>
      </c>
      <c r="AK5" s="71" t="s">
        <v>26</v>
      </c>
      <c r="AL5" s="70" t="s">
        <v>29</v>
      </c>
      <c r="AM5" s="71" t="s">
        <v>24</v>
      </c>
      <c r="AN5" s="71" t="s">
        <v>25</v>
      </c>
      <c r="AO5" s="71" t="s">
        <v>26</v>
      </c>
      <c r="AP5" s="45"/>
      <c r="AQ5" s="97" t="s">
        <v>31</v>
      </c>
      <c r="AR5" s="97" t="s">
        <v>32</v>
      </c>
      <c r="AS5" s="97" t="s">
        <v>31</v>
      </c>
      <c r="AT5" s="97" t="s">
        <v>32</v>
      </c>
      <c r="AU5" s="97"/>
      <c r="AV5" s="97" t="s">
        <v>33</v>
      </c>
      <c r="AW5" s="109"/>
      <c r="AX5" s="45"/>
    </row>
    <row r="6" s="28" customFormat="1" ht="15.9" customHeight="1" spans="1:50">
      <c r="A6" s="46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7" s="29" customFormat="1" ht="20" customHeight="1" spans="1:50">
      <c r="A7" s="48" t="s">
        <v>34</v>
      </c>
      <c r="B7" s="49" t="s">
        <v>35</v>
      </c>
      <c r="C7" s="50">
        <f>C8+C11</f>
        <v>3230</v>
      </c>
      <c r="D7" s="50">
        <f>D8+D11</f>
        <v>2497</v>
      </c>
      <c r="E7" s="50">
        <f>E8+E11</f>
        <v>190</v>
      </c>
      <c r="F7" s="50">
        <f>F8+F11</f>
        <v>543</v>
      </c>
      <c r="G7" s="51"/>
      <c r="H7" s="52">
        <f>H8+H11</f>
        <v>3238</v>
      </c>
      <c r="I7" s="51">
        <f>I8+I11</f>
        <v>2469</v>
      </c>
      <c r="J7" s="51">
        <f t="shared" ref="I7:AX7" si="0">J8+J11</f>
        <v>2438</v>
      </c>
      <c r="K7" s="51">
        <f t="shared" si="0"/>
        <v>25</v>
      </c>
      <c r="L7" s="51">
        <f t="shared" si="0"/>
        <v>6</v>
      </c>
      <c r="M7" s="51">
        <f t="shared" si="0"/>
        <v>194</v>
      </c>
      <c r="N7" s="51">
        <f t="shared" si="0"/>
        <v>193</v>
      </c>
      <c r="O7" s="51">
        <f t="shared" si="0"/>
        <v>1</v>
      </c>
      <c r="P7" s="51">
        <f t="shared" si="0"/>
        <v>0</v>
      </c>
      <c r="Q7" s="51">
        <f t="shared" si="0"/>
        <v>557</v>
      </c>
      <c r="R7" s="51">
        <f t="shared" si="0"/>
        <v>551</v>
      </c>
      <c r="S7" s="51">
        <f t="shared" si="0"/>
        <v>6</v>
      </c>
      <c r="T7" s="51">
        <f t="shared" si="0"/>
        <v>0</v>
      </c>
      <c r="U7" s="51">
        <f t="shared" si="0"/>
        <v>18</v>
      </c>
      <c r="V7" s="51">
        <f t="shared" si="0"/>
        <v>18</v>
      </c>
      <c r="W7" s="51">
        <f t="shared" si="0"/>
        <v>0</v>
      </c>
      <c r="X7" s="51">
        <f t="shared" si="0"/>
        <v>0</v>
      </c>
      <c r="Y7" s="52">
        <f t="shared" si="0"/>
        <v>2699</v>
      </c>
      <c r="Z7" s="51">
        <f t="shared" si="0"/>
        <v>1953</v>
      </c>
      <c r="AA7" s="51">
        <f t="shared" si="0"/>
        <v>1922</v>
      </c>
      <c r="AB7" s="51">
        <f t="shared" si="0"/>
        <v>25</v>
      </c>
      <c r="AC7" s="51">
        <f t="shared" si="0"/>
        <v>6</v>
      </c>
      <c r="AD7" s="51">
        <f t="shared" si="0"/>
        <v>182</v>
      </c>
      <c r="AE7" s="51">
        <f t="shared" si="0"/>
        <v>181</v>
      </c>
      <c r="AF7" s="51">
        <f t="shared" si="0"/>
        <v>1</v>
      </c>
      <c r="AG7" s="51">
        <f t="shared" si="0"/>
        <v>0</v>
      </c>
      <c r="AH7" s="51">
        <f t="shared" si="0"/>
        <v>548</v>
      </c>
      <c r="AI7" s="51">
        <f t="shared" si="0"/>
        <v>542</v>
      </c>
      <c r="AJ7" s="51">
        <f t="shared" si="0"/>
        <v>6</v>
      </c>
      <c r="AK7" s="51">
        <f t="shared" si="0"/>
        <v>0</v>
      </c>
      <c r="AL7" s="51">
        <f t="shared" si="0"/>
        <v>16</v>
      </c>
      <c r="AM7" s="51">
        <f t="shared" si="0"/>
        <v>16</v>
      </c>
      <c r="AN7" s="51">
        <f t="shared" si="0"/>
        <v>0</v>
      </c>
      <c r="AO7" s="51">
        <f t="shared" si="0"/>
        <v>0</v>
      </c>
      <c r="AP7" s="51">
        <f t="shared" si="0"/>
        <v>205775.53</v>
      </c>
      <c r="AQ7" s="51">
        <f t="shared" si="0"/>
        <v>375.6</v>
      </c>
      <c r="AR7" s="51">
        <f t="shared" si="0"/>
        <v>11148.58</v>
      </c>
      <c r="AS7" s="51">
        <f t="shared" si="0"/>
        <v>370.2</v>
      </c>
      <c r="AT7" s="51">
        <f t="shared" si="0"/>
        <v>1254.18</v>
      </c>
      <c r="AU7" s="51">
        <f t="shared" si="0"/>
        <v>11981.55</v>
      </c>
      <c r="AV7" s="51">
        <f t="shared" si="0"/>
        <v>0</v>
      </c>
      <c r="AW7" s="51">
        <f t="shared" si="0"/>
        <v>7782.2245</v>
      </c>
      <c r="AX7" s="51">
        <f t="shared" si="0"/>
        <v>17808.9245</v>
      </c>
    </row>
    <row r="8" s="30" customFormat="1" ht="20" customHeight="1" spans="1:50">
      <c r="A8" s="53"/>
      <c r="B8" s="54" t="s">
        <v>36</v>
      </c>
      <c r="C8" s="55">
        <f>SUM(C9:C10)</f>
        <v>608</v>
      </c>
      <c r="D8" s="55">
        <f>SUM(D9:D10)</f>
        <v>437</v>
      </c>
      <c r="E8" s="55">
        <f>SUM(E9:E10)</f>
        <v>51</v>
      </c>
      <c r="F8" s="55">
        <f>SUM(F9:F10)</f>
        <v>120</v>
      </c>
      <c r="G8" s="55"/>
      <c r="H8" s="55">
        <f>I8+M8+Q8+U8</f>
        <v>608</v>
      </c>
      <c r="I8" s="55">
        <f>SUM(J8:L8)</f>
        <v>437</v>
      </c>
      <c r="J8" s="55">
        <f>SUM(J9:J10)</f>
        <v>423</v>
      </c>
      <c r="K8" s="55">
        <f>SUM(K9:K10)</f>
        <v>14</v>
      </c>
      <c r="L8" s="55">
        <f>SUM(L9:L10)</f>
        <v>0</v>
      </c>
      <c r="M8" s="55">
        <f>SUM(N8:P8)</f>
        <v>51</v>
      </c>
      <c r="N8" s="55">
        <f>SUM(N9:N10)</f>
        <v>50</v>
      </c>
      <c r="O8" s="55">
        <f>SUM(O9:O10)</f>
        <v>1</v>
      </c>
      <c r="P8" s="55">
        <f>SUM(P9:P10)</f>
        <v>0</v>
      </c>
      <c r="Q8" s="55">
        <f>SUM(R8:T8)</f>
        <v>120</v>
      </c>
      <c r="R8" s="55">
        <f>SUM(R9:R10)</f>
        <v>118</v>
      </c>
      <c r="S8" s="55">
        <f>SUM(S9:S10)</f>
        <v>2</v>
      </c>
      <c r="T8" s="55">
        <f>SUM(T9:T10)</f>
        <v>0</v>
      </c>
      <c r="U8" s="55">
        <f>SUM(V8:X8)</f>
        <v>0</v>
      </c>
      <c r="V8" s="55">
        <f>SUM(V9:V10)</f>
        <v>0</v>
      </c>
      <c r="W8" s="55">
        <f>SUM(W9:W10)</f>
        <v>0</v>
      </c>
      <c r="X8" s="55">
        <f>SUM(X9:X10)</f>
        <v>0</v>
      </c>
      <c r="Y8" s="55">
        <f>Z8+AD8+AH8+AL8</f>
        <v>608</v>
      </c>
      <c r="Z8" s="55">
        <f>SUM(AA8:AC8)</f>
        <v>437</v>
      </c>
      <c r="AA8" s="55">
        <f>SUM(AA9:AA10)</f>
        <v>423</v>
      </c>
      <c r="AB8" s="86">
        <f>SUM(AB9:AB10)</f>
        <v>14</v>
      </c>
      <c r="AC8" s="86">
        <f>SUM(AC9:AC10)</f>
        <v>0</v>
      </c>
      <c r="AD8" s="86">
        <f>SUM(AE8:AG8)</f>
        <v>51</v>
      </c>
      <c r="AE8" s="86">
        <f>SUM(AE9:AE10)</f>
        <v>50</v>
      </c>
      <c r="AF8" s="86">
        <f>SUM(AF9:AF10)</f>
        <v>1</v>
      </c>
      <c r="AG8" s="86">
        <f>SUM(AG9:AG10)</f>
        <v>0</v>
      </c>
      <c r="AH8" s="86">
        <f>SUM(AI8:AK8)</f>
        <v>120</v>
      </c>
      <c r="AI8" s="86">
        <f>SUM(AI9:AI10)</f>
        <v>118</v>
      </c>
      <c r="AJ8" s="86">
        <f>SUM(AJ9:AJ10)</f>
        <v>2</v>
      </c>
      <c r="AK8" s="86">
        <f>SUM(AK9:AK10)</f>
        <v>0</v>
      </c>
      <c r="AL8" s="86">
        <f>SUM(AM8:AO8)</f>
        <v>0</v>
      </c>
      <c r="AM8" s="86">
        <f t="shared" ref="AM8:AX8" si="1">SUM(AM9:AM10)</f>
        <v>0</v>
      </c>
      <c r="AN8" s="86">
        <f t="shared" si="1"/>
        <v>0</v>
      </c>
      <c r="AO8" s="86">
        <f t="shared" si="1"/>
        <v>0</v>
      </c>
      <c r="AP8" s="86">
        <f t="shared" si="1"/>
        <v>48074.55</v>
      </c>
      <c r="AQ8" s="86">
        <f t="shared" si="1"/>
        <v>43.05</v>
      </c>
      <c r="AR8" s="86">
        <f t="shared" si="1"/>
        <v>100.2</v>
      </c>
      <c r="AS8" s="86">
        <f t="shared" si="1"/>
        <v>43.05</v>
      </c>
      <c r="AT8" s="86">
        <f t="shared" si="1"/>
        <v>0</v>
      </c>
      <c r="AU8" s="86">
        <f t="shared" si="1"/>
        <v>3355</v>
      </c>
      <c r="AV8" s="86">
        <f t="shared" si="1"/>
        <v>0</v>
      </c>
      <c r="AW8" s="86">
        <f t="shared" si="1"/>
        <v>840.9745</v>
      </c>
      <c r="AX8" s="86">
        <f t="shared" si="1"/>
        <v>4195.9745</v>
      </c>
    </row>
    <row r="9" s="31" customFormat="1" ht="20" customHeight="1" spans="1:50">
      <c r="A9" s="56">
        <v>89</v>
      </c>
      <c r="B9" s="57" t="s">
        <v>37</v>
      </c>
      <c r="C9" s="50">
        <v>107</v>
      </c>
      <c r="D9" s="50">
        <v>73</v>
      </c>
      <c r="E9" s="50">
        <v>15</v>
      </c>
      <c r="F9" s="50">
        <v>19</v>
      </c>
      <c r="G9" s="51"/>
      <c r="H9" s="52">
        <v>107</v>
      </c>
      <c r="I9" s="72">
        <v>73</v>
      </c>
      <c r="J9" s="73">
        <v>70</v>
      </c>
      <c r="K9" s="73">
        <v>3</v>
      </c>
      <c r="L9" s="73"/>
      <c r="M9" s="72">
        <v>15</v>
      </c>
      <c r="N9" s="73">
        <v>14</v>
      </c>
      <c r="O9" s="73">
        <v>1</v>
      </c>
      <c r="P9" s="73"/>
      <c r="Q9" s="72">
        <v>19</v>
      </c>
      <c r="R9" s="73">
        <v>19</v>
      </c>
      <c r="S9" s="73"/>
      <c r="T9" s="73"/>
      <c r="U9" s="72">
        <v>0</v>
      </c>
      <c r="V9" s="73"/>
      <c r="W9" s="73"/>
      <c r="X9" s="73"/>
      <c r="Y9" s="52">
        <v>107</v>
      </c>
      <c r="Z9" s="51">
        <v>73</v>
      </c>
      <c r="AA9" s="73">
        <v>70</v>
      </c>
      <c r="AB9" s="73">
        <v>3</v>
      </c>
      <c r="AC9" s="73"/>
      <c r="AD9" s="72">
        <v>15</v>
      </c>
      <c r="AE9" s="73">
        <v>14</v>
      </c>
      <c r="AF9" s="73">
        <v>1</v>
      </c>
      <c r="AG9" s="73"/>
      <c r="AH9" s="72">
        <v>19</v>
      </c>
      <c r="AI9" s="73">
        <v>19</v>
      </c>
      <c r="AJ9" s="73"/>
      <c r="AK9" s="73"/>
      <c r="AL9" s="72"/>
      <c r="AM9" s="90"/>
      <c r="AN9" s="90"/>
      <c r="AO9" s="90"/>
      <c r="AP9" s="98">
        <v>5489.55</v>
      </c>
      <c r="AQ9" s="98">
        <v>43.05</v>
      </c>
      <c r="AR9" s="90">
        <v>0</v>
      </c>
      <c r="AS9" s="98">
        <v>43.05</v>
      </c>
      <c r="AT9" s="91">
        <v>0</v>
      </c>
      <c r="AU9" s="91">
        <v>525</v>
      </c>
      <c r="AV9" s="91">
        <v>0</v>
      </c>
      <c r="AW9" s="110">
        <v>264.1745</v>
      </c>
      <c r="AX9" s="110">
        <v>789.1745</v>
      </c>
    </row>
    <row r="10" s="32" customFormat="1" ht="20" customHeight="1" spans="1:50">
      <c r="A10" s="56">
        <v>90</v>
      </c>
      <c r="B10" s="57" t="s">
        <v>38</v>
      </c>
      <c r="C10" s="50">
        <v>501</v>
      </c>
      <c r="D10" s="50">
        <v>364</v>
      </c>
      <c r="E10" s="50">
        <v>36</v>
      </c>
      <c r="F10" s="50">
        <v>101</v>
      </c>
      <c r="G10" s="51">
        <v>0</v>
      </c>
      <c r="H10" s="52">
        <v>501</v>
      </c>
      <c r="I10" s="51">
        <v>364</v>
      </c>
      <c r="J10" s="74">
        <v>353</v>
      </c>
      <c r="K10" s="74">
        <v>11</v>
      </c>
      <c r="L10" s="74">
        <v>0</v>
      </c>
      <c r="M10" s="51">
        <v>36</v>
      </c>
      <c r="N10" s="74">
        <v>36</v>
      </c>
      <c r="O10" s="74">
        <v>0</v>
      </c>
      <c r="P10" s="74">
        <v>0</v>
      </c>
      <c r="Q10" s="51">
        <v>101</v>
      </c>
      <c r="R10" s="74">
        <v>99</v>
      </c>
      <c r="S10" s="74">
        <v>2</v>
      </c>
      <c r="T10" s="74">
        <v>0</v>
      </c>
      <c r="U10" s="51">
        <v>0</v>
      </c>
      <c r="V10" s="74">
        <v>0</v>
      </c>
      <c r="W10" s="74">
        <v>0</v>
      </c>
      <c r="X10" s="74">
        <v>0</v>
      </c>
      <c r="Y10" s="52">
        <v>501</v>
      </c>
      <c r="Z10" s="51">
        <v>364</v>
      </c>
      <c r="AA10" s="74">
        <v>353</v>
      </c>
      <c r="AB10" s="74">
        <v>11</v>
      </c>
      <c r="AC10" s="74">
        <v>0</v>
      </c>
      <c r="AD10" s="51">
        <v>36</v>
      </c>
      <c r="AE10" s="74">
        <v>36</v>
      </c>
      <c r="AF10" s="74">
        <v>0</v>
      </c>
      <c r="AG10" s="74">
        <v>0</v>
      </c>
      <c r="AH10" s="51">
        <v>101</v>
      </c>
      <c r="AI10" s="74">
        <v>99</v>
      </c>
      <c r="AJ10" s="74">
        <v>2</v>
      </c>
      <c r="AK10" s="74">
        <v>0</v>
      </c>
      <c r="AL10" s="51">
        <v>0</v>
      </c>
      <c r="AM10" s="91">
        <v>0</v>
      </c>
      <c r="AN10" s="91">
        <v>0</v>
      </c>
      <c r="AO10" s="91">
        <v>0</v>
      </c>
      <c r="AP10" s="91">
        <v>42585</v>
      </c>
      <c r="AQ10" s="91"/>
      <c r="AR10" s="91">
        <v>100.2</v>
      </c>
      <c r="AS10" s="91"/>
      <c r="AT10" s="91"/>
      <c r="AU10" s="91">
        <v>2830</v>
      </c>
      <c r="AV10" s="91"/>
      <c r="AW10" s="91">
        <v>576.8</v>
      </c>
      <c r="AX10" s="91">
        <v>3406.8</v>
      </c>
    </row>
    <row r="11" s="30" customFormat="1" ht="20" customHeight="1" spans="1:50">
      <c r="A11" s="53"/>
      <c r="B11" s="54" t="s">
        <v>39</v>
      </c>
      <c r="C11" s="55">
        <f>SUM(C12:C200)</f>
        <v>2622</v>
      </c>
      <c r="D11" s="55">
        <f>SUM(D12:D200)</f>
        <v>2060</v>
      </c>
      <c r="E11" s="55">
        <f>SUM(E12:E200)</f>
        <v>139</v>
      </c>
      <c r="F11" s="55">
        <f>SUM(F12:F200)</f>
        <v>423</v>
      </c>
      <c r="G11" s="55"/>
      <c r="H11" s="58">
        <f>I11+M11+Q11+U11</f>
        <v>2630</v>
      </c>
      <c r="I11" s="75">
        <f>SUM(J11:L11)</f>
        <v>2032</v>
      </c>
      <c r="J11" s="75">
        <f>SUM(J12:J20)</f>
        <v>2015</v>
      </c>
      <c r="K11" s="75">
        <f>SUM(K12:K20)</f>
        <v>11</v>
      </c>
      <c r="L11" s="75">
        <f>SUM(L12:L20)</f>
        <v>6</v>
      </c>
      <c r="M11" s="58">
        <f>SUM(N11:P11)</f>
        <v>143</v>
      </c>
      <c r="N11" s="58">
        <f>SUM(N12:N20)</f>
        <v>143</v>
      </c>
      <c r="O11" s="58">
        <f>SUM(O12:O20)</f>
        <v>0</v>
      </c>
      <c r="P11" s="58">
        <f>SUM(P12:P20)</f>
        <v>0</v>
      </c>
      <c r="Q11" s="58">
        <f>SUM(R11:T11)</f>
        <v>437</v>
      </c>
      <c r="R11" s="58">
        <f>SUM(R12:R20)</f>
        <v>433</v>
      </c>
      <c r="S11" s="58">
        <f>SUM(S12:S20)</f>
        <v>4</v>
      </c>
      <c r="T11" s="58">
        <f>SUM(T12:T20)</f>
        <v>0</v>
      </c>
      <c r="U11" s="58">
        <f>SUM(V11:X11)</f>
        <v>18</v>
      </c>
      <c r="V11" s="58">
        <f>SUM(V12:V20)</f>
        <v>18</v>
      </c>
      <c r="W11" s="58">
        <f>SUM(W12:W20)</f>
        <v>0</v>
      </c>
      <c r="X11" s="58">
        <f>SUM(X12:X20)</f>
        <v>0</v>
      </c>
      <c r="Y11" s="58">
        <f>Z11+AD11+AH11+AL11</f>
        <v>2091</v>
      </c>
      <c r="Z11" s="58">
        <f>SUM(AA11:AC11)</f>
        <v>1516</v>
      </c>
      <c r="AA11" s="87">
        <f>SUM(AA12:AA20)</f>
        <v>1499</v>
      </c>
      <c r="AB11" s="87">
        <f>SUM(AB12:AB20)</f>
        <v>11</v>
      </c>
      <c r="AC11" s="87">
        <f>SUM(AC12:AC20)</f>
        <v>6</v>
      </c>
      <c r="AD11" s="87">
        <f>SUM(AE11:AG11)</f>
        <v>131</v>
      </c>
      <c r="AE11" s="87">
        <f>SUM(AE12:AE20)</f>
        <v>131</v>
      </c>
      <c r="AF11" s="87">
        <f>SUM(AF12:AF20)</f>
        <v>0</v>
      </c>
      <c r="AG11" s="87">
        <f>SUM(AG12:AG20)</f>
        <v>0</v>
      </c>
      <c r="AH11" s="87">
        <f>SUM(AI11:AK11)</f>
        <v>428</v>
      </c>
      <c r="AI11" s="87">
        <f>SUM(AI12:AI20)</f>
        <v>424</v>
      </c>
      <c r="AJ11" s="87">
        <f>SUM(AJ12:AJ20)</f>
        <v>4</v>
      </c>
      <c r="AK11" s="87">
        <f>SUM(AK12:AK20)</f>
        <v>0</v>
      </c>
      <c r="AL11" s="87">
        <f>SUM(AM11:AO11)</f>
        <v>16</v>
      </c>
      <c r="AM11" s="87">
        <f t="shared" ref="AM11:AX11" si="2">SUM(AM12:AM20)</f>
        <v>16</v>
      </c>
      <c r="AN11" s="87">
        <f t="shared" si="2"/>
        <v>0</v>
      </c>
      <c r="AO11" s="87">
        <f t="shared" si="2"/>
        <v>0</v>
      </c>
      <c r="AP11" s="87">
        <f t="shared" si="2"/>
        <v>157700.98</v>
      </c>
      <c r="AQ11" s="87">
        <f t="shared" si="2"/>
        <v>332.55</v>
      </c>
      <c r="AR11" s="87">
        <f t="shared" si="2"/>
        <v>11048.38</v>
      </c>
      <c r="AS11" s="87">
        <f t="shared" si="2"/>
        <v>327.15</v>
      </c>
      <c r="AT11" s="86">
        <f t="shared" si="2"/>
        <v>1254.18</v>
      </c>
      <c r="AU11" s="86">
        <f t="shared" si="2"/>
        <v>8626.55</v>
      </c>
      <c r="AV11" s="86">
        <f t="shared" si="2"/>
        <v>0</v>
      </c>
      <c r="AW11" s="86">
        <f t="shared" si="2"/>
        <v>6941.25</v>
      </c>
      <c r="AX11" s="86">
        <f t="shared" si="2"/>
        <v>13612.95</v>
      </c>
    </row>
    <row r="12" s="31" customFormat="1" ht="20" customHeight="1" spans="1:50">
      <c r="A12" s="56">
        <v>91</v>
      </c>
      <c r="B12" s="57" t="s">
        <v>40</v>
      </c>
      <c r="C12" s="59">
        <v>942</v>
      </c>
      <c r="D12" s="50">
        <v>718</v>
      </c>
      <c r="E12" s="50">
        <v>38</v>
      </c>
      <c r="F12" s="50">
        <v>186</v>
      </c>
      <c r="G12" s="51"/>
      <c r="H12" s="60">
        <v>942</v>
      </c>
      <c r="I12" s="76">
        <v>718</v>
      </c>
      <c r="J12" s="77">
        <v>707</v>
      </c>
      <c r="K12" s="77">
        <v>6</v>
      </c>
      <c r="L12" s="77">
        <v>5</v>
      </c>
      <c r="M12" s="51">
        <v>38</v>
      </c>
      <c r="N12" s="78">
        <v>38</v>
      </c>
      <c r="O12" s="77">
        <v>0</v>
      </c>
      <c r="P12" s="77">
        <v>0</v>
      </c>
      <c r="Q12" s="72">
        <v>186</v>
      </c>
      <c r="R12" s="77">
        <v>182</v>
      </c>
      <c r="S12" s="77">
        <v>4</v>
      </c>
      <c r="T12" s="77">
        <v>0</v>
      </c>
      <c r="U12" s="81"/>
      <c r="V12" s="77"/>
      <c r="W12" s="77"/>
      <c r="X12" s="77"/>
      <c r="Y12" s="60">
        <v>931</v>
      </c>
      <c r="Z12" s="72">
        <v>718</v>
      </c>
      <c r="AA12" s="77">
        <v>707</v>
      </c>
      <c r="AB12" s="77">
        <v>6</v>
      </c>
      <c r="AC12" s="77">
        <v>5</v>
      </c>
      <c r="AD12" s="72">
        <v>29</v>
      </c>
      <c r="AE12" s="77">
        <v>29</v>
      </c>
      <c r="AF12" s="77">
        <v>0</v>
      </c>
      <c r="AG12" s="77">
        <v>0</v>
      </c>
      <c r="AH12" s="72">
        <v>184</v>
      </c>
      <c r="AI12" s="77">
        <v>180</v>
      </c>
      <c r="AJ12" s="77">
        <v>4</v>
      </c>
      <c r="AK12" s="77">
        <v>0</v>
      </c>
      <c r="AL12" s="81"/>
      <c r="AM12" s="77"/>
      <c r="AN12" s="77"/>
      <c r="AO12" s="77"/>
      <c r="AP12" s="99">
        <v>74480</v>
      </c>
      <c r="AQ12" s="100">
        <v>300</v>
      </c>
      <c r="AR12" s="99">
        <v>10000</v>
      </c>
      <c r="AS12" s="100"/>
      <c r="AT12" s="101"/>
      <c r="AU12" s="101">
        <v>4657.07</v>
      </c>
      <c r="AV12" s="101"/>
      <c r="AW12" s="101">
        <v>1705.33</v>
      </c>
      <c r="AX12" s="111">
        <v>6362.4</v>
      </c>
    </row>
    <row r="13" s="31" customFormat="1" ht="20" customHeight="1" spans="1:50">
      <c r="A13" s="56">
        <v>92</v>
      </c>
      <c r="B13" s="61" t="s">
        <v>41</v>
      </c>
      <c r="C13" s="50">
        <v>192</v>
      </c>
      <c r="D13" s="50">
        <v>129</v>
      </c>
      <c r="E13" s="50">
        <v>21</v>
      </c>
      <c r="F13" s="50">
        <v>42</v>
      </c>
      <c r="G13" s="51"/>
      <c r="H13" s="60">
        <v>192</v>
      </c>
      <c r="I13" s="76">
        <v>129</v>
      </c>
      <c r="J13" s="77">
        <v>125</v>
      </c>
      <c r="K13" s="77">
        <v>3</v>
      </c>
      <c r="L13" s="77">
        <v>1</v>
      </c>
      <c r="M13" s="72">
        <v>21</v>
      </c>
      <c r="N13" s="77">
        <v>21</v>
      </c>
      <c r="O13" s="77"/>
      <c r="P13" s="77"/>
      <c r="Q13" s="72">
        <v>42</v>
      </c>
      <c r="R13" s="77">
        <v>42</v>
      </c>
      <c r="S13" s="77"/>
      <c r="T13" s="77"/>
      <c r="U13" s="72">
        <v>0</v>
      </c>
      <c r="V13" s="77"/>
      <c r="W13" s="77"/>
      <c r="X13" s="77"/>
      <c r="Y13" s="52">
        <v>192</v>
      </c>
      <c r="Z13" s="72">
        <v>129</v>
      </c>
      <c r="AA13" s="77">
        <v>125</v>
      </c>
      <c r="AB13" s="77">
        <v>3</v>
      </c>
      <c r="AC13" s="77">
        <v>1</v>
      </c>
      <c r="AD13" s="72">
        <v>21</v>
      </c>
      <c r="AE13" s="77">
        <v>21</v>
      </c>
      <c r="AF13" s="77"/>
      <c r="AG13" s="77"/>
      <c r="AH13" s="72">
        <v>42</v>
      </c>
      <c r="AI13" s="77">
        <v>42</v>
      </c>
      <c r="AJ13" s="77"/>
      <c r="AK13" s="77"/>
      <c r="AL13" s="72">
        <v>0</v>
      </c>
      <c r="AM13" s="77"/>
      <c r="AN13" s="77"/>
      <c r="AO13" s="77"/>
      <c r="AP13" s="99">
        <v>8646.98</v>
      </c>
      <c r="AQ13" s="100">
        <v>8.25</v>
      </c>
      <c r="AR13" s="99">
        <v>838.43</v>
      </c>
      <c r="AS13" s="100">
        <v>8.25</v>
      </c>
      <c r="AT13" s="101">
        <v>838.43</v>
      </c>
      <c r="AU13" s="101">
        <v>1200</v>
      </c>
      <c r="AV13" s="101"/>
      <c r="AW13" s="101">
        <v>1253.19</v>
      </c>
      <c r="AX13" s="111">
        <v>524</v>
      </c>
    </row>
    <row r="14" s="32" customFormat="1" ht="20" customHeight="1" spans="1:51">
      <c r="A14" s="56">
        <v>93</v>
      </c>
      <c r="B14" s="57" t="s">
        <v>42</v>
      </c>
      <c r="C14" s="62">
        <v>126</v>
      </c>
      <c r="D14" s="62">
        <v>37</v>
      </c>
      <c r="E14" s="62">
        <v>42</v>
      </c>
      <c r="F14" s="62">
        <v>47</v>
      </c>
      <c r="G14" s="51"/>
      <c r="H14" s="52">
        <v>173</v>
      </c>
      <c r="I14" s="79">
        <v>48</v>
      </c>
      <c r="J14" s="78">
        <v>46</v>
      </c>
      <c r="K14" s="78">
        <v>2</v>
      </c>
      <c r="L14" s="78"/>
      <c r="M14" s="51">
        <v>58</v>
      </c>
      <c r="N14" s="78">
        <v>58</v>
      </c>
      <c r="O14" s="78"/>
      <c r="P14" s="78"/>
      <c r="Q14" s="51">
        <v>58</v>
      </c>
      <c r="R14" s="78">
        <v>58</v>
      </c>
      <c r="S14" s="78"/>
      <c r="T14" s="78"/>
      <c r="U14" s="51">
        <v>9</v>
      </c>
      <c r="V14" s="78">
        <v>9</v>
      </c>
      <c r="W14" s="78"/>
      <c r="X14" s="78"/>
      <c r="Y14" s="52">
        <v>161</v>
      </c>
      <c r="Z14" s="51">
        <v>48</v>
      </c>
      <c r="AA14" s="78">
        <v>46</v>
      </c>
      <c r="AB14" s="78">
        <v>2</v>
      </c>
      <c r="AC14" s="78"/>
      <c r="AD14" s="51">
        <v>55</v>
      </c>
      <c r="AE14" s="78">
        <v>55</v>
      </c>
      <c r="AF14" s="78"/>
      <c r="AG14" s="78"/>
      <c r="AH14" s="51">
        <v>51</v>
      </c>
      <c r="AI14" s="78">
        <v>51</v>
      </c>
      <c r="AJ14" s="78"/>
      <c r="AK14" s="78"/>
      <c r="AL14" s="51">
        <v>7</v>
      </c>
      <c r="AM14" s="78">
        <v>7</v>
      </c>
      <c r="AN14" s="78"/>
      <c r="AO14" s="78"/>
      <c r="AP14" s="101">
        <v>10465</v>
      </c>
      <c r="AQ14" s="102">
        <v>18.9</v>
      </c>
      <c r="AR14" s="102">
        <v>202.75</v>
      </c>
      <c r="AS14" s="102">
        <v>18.9</v>
      </c>
      <c r="AT14" s="102">
        <v>202.75</v>
      </c>
      <c r="AU14" s="101">
        <v>465</v>
      </c>
      <c r="AV14" s="101">
        <v>0</v>
      </c>
      <c r="AW14" s="101">
        <v>372.85</v>
      </c>
      <c r="AX14" s="111">
        <v>837.85</v>
      </c>
      <c r="AY14" s="112" t="s">
        <v>43</v>
      </c>
    </row>
    <row r="15" s="31" customFormat="1" ht="20" customHeight="1" spans="1:50">
      <c r="A15" s="56">
        <v>94</v>
      </c>
      <c r="B15" s="61" t="s">
        <v>44</v>
      </c>
      <c r="C15" s="62">
        <v>0</v>
      </c>
      <c r="D15" s="62">
        <v>0</v>
      </c>
      <c r="E15" s="62">
        <v>0</v>
      </c>
      <c r="F15" s="62">
        <v>0</v>
      </c>
      <c r="G15" s="51"/>
      <c r="H15" s="60">
        <f>I15+M15+Q15+U15</f>
        <v>0</v>
      </c>
      <c r="I15" s="76">
        <v>0</v>
      </c>
      <c r="J15" s="80">
        <v>0</v>
      </c>
      <c r="K15" s="80">
        <v>0</v>
      </c>
      <c r="L15" s="80">
        <v>0</v>
      </c>
      <c r="M15" s="72">
        <v>0</v>
      </c>
      <c r="N15" s="80">
        <v>0</v>
      </c>
      <c r="O15" s="80">
        <v>0</v>
      </c>
      <c r="P15" s="80">
        <v>0</v>
      </c>
      <c r="Q15" s="72">
        <v>0</v>
      </c>
      <c r="R15" s="80">
        <v>0</v>
      </c>
      <c r="S15" s="80">
        <v>0</v>
      </c>
      <c r="T15" s="80">
        <v>0</v>
      </c>
      <c r="U15" s="72">
        <v>0</v>
      </c>
      <c r="V15" s="80">
        <v>0</v>
      </c>
      <c r="W15" s="80">
        <v>0</v>
      </c>
      <c r="X15" s="80">
        <v>0</v>
      </c>
      <c r="Y15" s="60">
        <f>Z15+AD15+AH15+AL15</f>
        <v>0</v>
      </c>
      <c r="Z15" s="72">
        <v>0</v>
      </c>
      <c r="AA15" s="80">
        <v>0</v>
      </c>
      <c r="AB15" s="80">
        <v>0</v>
      </c>
      <c r="AC15" s="80">
        <v>0</v>
      </c>
      <c r="AD15" s="72">
        <v>0</v>
      </c>
      <c r="AE15" s="80">
        <v>0</v>
      </c>
      <c r="AF15" s="80">
        <v>0</v>
      </c>
      <c r="AG15" s="80">
        <v>0</v>
      </c>
      <c r="AH15" s="72">
        <v>0</v>
      </c>
      <c r="AI15" s="80">
        <v>0</v>
      </c>
      <c r="AJ15" s="80">
        <v>0</v>
      </c>
      <c r="AK15" s="80">
        <v>0</v>
      </c>
      <c r="AL15" s="72">
        <v>0</v>
      </c>
      <c r="AM15" s="80">
        <v>0</v>
      </c>
      <c r="AN15" s="80">
        <v>0</v>
      </c>
      <c r="AO15" s="80">
        <v>0</v>
      </c>
      <c r="AP15" s="103">
        <v>0</v>
      </c>
      <c r="AQ15" s="103">
        <v>0</v>
      </c>
      <c r="AR15" s="103">
        <v>0</v>
      </c>
      <c r="AS15" s="103">
        <v>0</v>
      </c>
      <c r="AT15" s="104">
        <v>0</v>
      </c>
      <c r="AU15" s="104">
        <v>0</v>
      </c>
      <c r="AV15" s="104">
        <v>0</v>
      </c>
      <c r="AW15" s="104">
        <v>0</v>
      </c>
      <c r="AX15" s="104">
        <v>0</v>
      </c>
    </row>
    <row r="16" s="31" customFormat="1" ht="20" customHeight="1" spans="1:50">
      <c r="A16" s="56">
        <v>95</v>
      </c>
      <c r="B16" s="61" t="s">
        <v>45</v>
      </c>
      <c r="C16" s="62">
        <v>71</v>
      </c>
      <c r="D16" s="62">
        <v>64</v>
      </c>
      <c r="E16" s="62">
        <v>0</v>
      </c>
      <c r="F16" s="62">
        <v>7</v>
      </c>
      <c r="G16" s="51"/>
      <c r="H16" s="60">
        <v>71</v>
      </c>
      <c r="I16" s="76">
        <v>64</v>
      </c>
      <c r="J16" s="80">
        <v>64</v>
      </c>
      <c r="K16" s="80">
        <v>0</v>
      </c>
      <c r="L16" s="80">
        <v>0</v>
      </c>
      <c r="M16" s="72">
        <v>0</v>
      </c>
      <c r="N16" s="80">
        <v>0</v>
      </c>
      <c r="O16" s="80">
        <v>0</v>
      </c>
      <c r="P16" s="80">
        <v>0</v>
      </c>
      <c r="Q16" s="72">
        <v>7</v>
      </c>
      <c r="R16" s="80">
        <v>7</v>
      </c>
      <c r="S16" s="80">
        <v>0</v>
      </c>
      <c r="T16" s="80">
        <v>0</v>
      </c>
      <c r="U16" s="72">
        <v>0</v>
      </c>
      <c r="V16" s="80">
        <v>0</v>
      </c>
      <c r="W16" s="80">
        <v>0</v>
      </c>
      <c r="X16" s="80">
        <v>0</v>
      </c>
      <c r="Y16" s="60">
        <v>71</v>
      </c>
      <c r="Z16" s="72">
        <v>64</v>
      </c>
      <c r="AA16" s="80">
        <v>64</v>
      </c>
      <c r="AB16" s="80">
        <v>0</v>
      </c>
      <c r="AC16" s="80">
        <v>0</v>
      </c>
      <c r="AD16" s="72">
        <v>0</v>
      </c>
      <c r="AE16" s="80">
        <v>0</v>
      </c>
      <c r="AF16" s="80">
        <v>0</v>
      </c>
      <c r="AG16" s="80">
        <v>0</v>
      </c>
      <c r="AH16" s="72">
        <v>7</v>
      </c>
      <c r="AI16" s="80">
        <v>7</v>
      </c>
      <c r="AJ16" s="80">
        <v>0</v>
      </c>
      <c r="AK16" s="80">
        <v>0</v>
      </c>
      <c r="AL16" s="72">
        <v>0</v>
      </c>
      <c r="AM16" s="80">
        <v>0</v>
      </c>
      <c r="AN16" s="80">
        <v>0</v>
      </c>
      <c r="AO16" s="80">
        <v>0</v>
      </c>
      <c r="AP16" s="103">
        <v>2354</v>
      </c>
      <c r="AQ16" s="103">
        <v>0</v>
      </c>
      <c r="AR16" s="103">
        <v>0</v>
      </c>
      <c r="AS16" s="103">
        <v>0</v>
      </c>
      <c r="AT16" s="104">
        <v>213</v>
      </c>
      <c r="AU16" s="104">
        <v>284</v>
      </c>
      <c r="AV16" s="104">
        <v>0</v>
      </c>
      <c r="AW16" s="104">
        <v>98</v>
      </c>
      <c r="AX16" s="104">
        <v>358</v>
      </c>
    </row>
    <row r="17" s="33" customFormat="1" ht="20" customHeight="1" spans="1:50">
      <c r="A17" s="56">
        <v>96</v>
      </c>
      <c r="B17" s="57" t="s">
        <v>46</v>
      </c>
      <c r="C17" s="62">
        <v>0</v>
      </c>
      <c r="D17" s="62">
        <v>0</v>
      </c>
      <c r="E17" s="62">
        <v>0</v>
      </c>
      <c r="F17" s="62">
        <v>0</v>
      </c>
      <c r="G17" s="51"/>
      <c r="H17" s="60">
        <f>I17+M17+Q17+U17</f>
        <v>0</v>
      </c>
      <c r="I17" s="76">
        <v>0</v>
      </c>
      <c r="J17" s="80">
        <v>0</v>
      </c>
      <c r="K17" s="80">
        <v>0</v>
      </c>
      <c r="L17" s="80">
        <v>0</v>
      </c>
      <c r="M17" s="72">
        <v>0</v>
      </c>
      <c r="N17" s="80">
        <v>0</v>
      </c>
      <c r="O17" s="80">
        <v>0</v>
      </c>
      <c r="P17" s="80">
        <v>0</v>
      </c>
      <c r="Q17" s="72">
        <v>0</v>
      </c>
      <c r="R17" s="80">
        <v>0</v>
      </c>
      <c r="S17" s="80">
        <v>0</v>
      </c>
      <c r="T17" s="80">
        <v>0</v>
      </c>
      <c r="U17" s="72">
        <v>0</v>
      </c>
      <c r="V17" s="80">
        <v>0</v>
      </c>
      <c r="W17" s="80">
        <v>0</v>
      </c>
      <c r="X17" s="80">
        <v>0</v>
      </c>
      <c r="Y17" s="60">
        <f>Z17+AD17+AH17+AL17</f>
        <v>0</v>
      </c>
      <c r="Z17" s="72">
        <v>0</v>
      </c>
      <c r="AA17" s="80">
        <v>0</v>
      </c>
      <c r="AB17" s="80">
        <v>0</v>
      </c>
      <c r="AC17" s="80">
        <v>0</v>
      </c>
      <c r="AD17" s="72">
        <v>0</v>
      </c>
      <c r="AE17" s="80">
        <v>0</v>
      </c>
      <c r="AF17" s="80">
        <v>0</v>
      </c>
      <c r="AG17" s="80">
        <v>0</v>
      </c>
      <c r="AH17" s="72">
        <v>0</v>
      </c>
      <c r="AI17" s="80">
        <v>0</v>
      </c>
      <c r="AJ17" s="80">
        <v>0</v>
      </c>
      <c r="AK17" s="80">
        <v>0</v>
      </c>
      <c r="AL17" s="72">
        <v>0</v>
      </c>
      <c r="AM17" s="80">
        <v>0</v>
      </c>
      <c r="AN17" s="80">
        <v>0</v>
      </c>
      <c r="AO17" s="80">
        <v>0</v>
      </c>
      <c r="AP17" s="105">
        <v>0</v>
      </c>
      <c r="AQ17" s="103">
        <v>5.4</v>
      </c>
      <c r="AR17" s="105">
        <v>7.2</v>
      </c>
      <c r="AS17" s="103">
        <v>0</v>
      </c>
      <c r="AT17" s="104">
        <v>0</v>
      </c>
      <c r="AU17" s="104">
        <v>0</v>
      </c>
      <c r="AV17" s="104">
        <v>0</v>
      </c>
      <c r="AW17" s="111">
        <v>0</v>
      </c>
      <c r="AX17" s="113">
        <v>0</v>
      </c>
    </row>
    <row r="18" s="31" customFormat="1" ht="20" customHeight="1" spans="1:50">
      <c r="A18" s="56">
        <v>97</v>
      </c>
      <c r="B18" s="61" t="s">
        <v>47</v>
      </c>
      <c r="C18" s="62">
        <v>0</v>
      </c>
      <c r="D18" s="62">
        <v>0</v>
      </c>
      <c r="E18" s="62">
        <v>0</v>
      </c>
      <c r="F18" s="62">
        <v>0</v>
      </c>
      <c r="G18" s="51"/>
      <c r="H18" s="60">
        <v>0</v>
      </c>
      <c r="I18" s="76">
        <v>0</v>
      </c>
      <c r="J18" s="80">
        <v>0</v>
      </c>
      <c r="K18" s="80">
        <v>0</v>
      </c>
      <c r="L18" s="80">
        <v>0</v>
      </c>
      <c r="M18" s="72">
        <v>0</v>
      </c>
      <c r="N18" s="80">
        <v>0</v>
      </c>
      <c r="O18" s="80">
        <v>0</v>
      </c>
      <c r="P18" s="80">
        <v>0</v>
      </c>
      <c r="Q18" s="72">
        <v>0</v>
      </c>
      <c r="R18" s="80">
        <v>0</v>
      </c>
      <c r="S18" s="80">
        <v>0</v>
      </c>
      <c r="T18" s="80">
        <v>0</v>
      </c>
      <c r="U18" s="72">
        <v>0</v>
      </c>
      <c r="V18" s="80">
        <v>0</v>
      </c>
      <c r="W18" s="80">
        <v>0</v>
      </c>
      <c r="X18" s="80">
        <v>0</v>
      </c>
      <c r="Y18" s="60">
        <v>0</v>
      </c>
      <c r="Z18" s="72">
        <v>0</v>
      </c>
      <c r="AA18" s="80">
        <v>0</v>
      </c>
      <c r="AB18" s="80">
        <v>0</v>
      </c>
      <c r="AC18" s="80">
        <v>0</v>
      </c>
      <c r="AD18" s="72">
        <v>0</v>
      </c>
      <c r="AE18" s="80">
        <v>0</v>
      </c>
      <c r="AF18" s="80">
        <v>0</v>
      </c>
      <c r="AG18" s="80">
        <v>0</v>
      </c>
      <c r="AH18" s="72">
        <v>0</v>
      </c>
      <c r="AI18" s="80">
        <v>0</v>
      </c>
      <c r="AJ18" s="80">
        <v>0</v>
      </c>
      <c r="AK18" s="80">
        <v>0</v>
      </c>
      <c r="AL18" s="72">
        <v>0</v>
      </c>
      <c r="AM18" s="80">
        <v>0</v>
      </c>
      <c r="AN18" s="80">
        <v>0</v>
      </c>
      <c r="AO18" s="80">
        <v>0</v>
      </c>
      <c r="AP18" s="103">
        <v>0</v>
      </c>
      <c r="AQ18" s="103">
        <v>0</v>
      </c>
      <c r="AR18" s="103">
        <v>0</v>
      </c>
      <c r="AS18" s="103">
        <v>0</v>
      </c>
      <c r="AT18" s="104">
        <v>0</v>
      </c>
      <c r="AU18" s="104">
        <v>0</v>
      </c>
      <c r="AV18" s="104">
        <v>0</v>
      </c>
      <c r="AW18" s="104">
        <v>0</v>
      </c>
      <c r="AX18" s="104">
        <v>0</v>
      </c>
    </row>
    <row r="19" s="32" customFormat="1" ht="20" customHeight="1" spans="1:50">
      <c r="A19" s="56">
        <v>98</v>
      </c>
      <c r="B19" s="57" t="s">
        <v>48</v>
      </c>
      <c r="C19" s="50">
        <v>102</v>
      </c>
      <c r="D19" s="50">
        <v>78</v>
      </c>
      <c r="E19" s="50">
        <v>8</v>
      </c>
      <c r="F19" s="50">
        <v>16</v>
      </c>
      <c r="G19" s="51"/>
      <c r="H19" s="52">
        <v>102</v>
      </c>
      <c r="I19" s="51">
        <v>78</v>
      </c>
      <c r="J19" s="78">
        <v>78</v>
      </c>
      <c r="K19" s="78"/>
      <c r="L19" s="78"/>
      <c r="M19" s="51">
        <v>8</v>
      </c>
      <c r="N19" s="78">
        <v>8</v>
      </c>
      <c r="O19" s="78"/>
      <c r="P19" s="78"/>
      <c r="Q19" s="51">
        <v>16</v>
      </c>
      <c r="R19" s="78">
        <v>16</v>
      </c>
      <c r="S19" s="78"/>
      <c r="T19" s="78"/>
      <c r="U19" s="51">
        <v>0</v>
      </c>
      <c r="V19" s="78">
        <v>0</v>
      </c>
      <c r="W19" s="78"/>
      <c r="X19" s="78"/>
      <c r="Y19" s="52">
        <v>102</v>
      </c>
      <c r="Z19" s="51">
        <v>78</v>
      </c>
      <c r="AA19" s="78">
        <v>78</v>
      </c>
      <c r="AB19" s="78"/>
      <c r="AC19" s="78"/>
      <c r="AD19" s="51">
        <v>8</v>
      </c>
      <c r="AE19" s="78">
        <v>8</v>
      </c>
      <c r="AF19" s="78"/>
      <c r="AG19" s="78"/>
      <c r="AH19" s="51">
        <v>16</v>
      </c>
      <c r="AI19" s="78">
        <v>16</v>
      </c>
      <c r="AJ19" s="78"/>
      <c r="AK19" s="78"/>
      <c r="AL19" s="51">
        <v>0</v>
      </c>
      <c r="AM19" s="78"/>
      <c r="AN19" s="78"/>
      <c r="AO19" s="78"/>
      <c r="AP19" s="101">
        <v>7320</v>
      </c>
      <c r="AQ19" s="106"/>
      <c r="AR19" s="101"/>
      <c r="AS19" s="106"/>
      <c r="AT19" s="101"/>
      <c r="AU19" s="101"/>
      <c r="AV19" s="101"/>
      <c r="AW19" s="106">
        <v>301.66</v>
      </c>
      <c r="AX19" s="111"/>
    </row>
    <row r="20" s="31" customFormat="1" ht="20" customHeight="1" spans="1:50">
      <c r="A20" s="56">
        <v>99</v>
      </c>
      <c r="B20" s="61" t="s">
        <v>49</v>
      </c>
      <c r="C20" s="62">
        <v>1189</v>
      </c>
      <c r="D20" s="62">
        <v>1034</v>
      </c>
      <c r="E20" s="62">
        <v>30</v>
      </c>
      <c r="F20" s="62">
        <v>125</v>
      </c>
      <c r="G20" s="51"/>
      <c r="H20" s="60">
        <v>1150</v>
      </c>
      <c r="I20" s="81">
        <v>995</v>
      </c>
      <c r="J20" s="77">
        <v>995</v>
      </c>
      <c r="K20" s="77">
        <v>0</v>
      </c>
      <c r="L20" s="77">
        <v>0</v>
      </c>
      <c r="M20" s="81">
        <v>18</v>
      </c>
      <c r="N20" s="77">
        <v>18</v>
      </c>
      <c r="O20" s="77">
        <v>0</v>
      </c>
      <c r="P20" s="77">
        <v>0</v>
      </c>
      <c r="Q20" s="81">
        <v>128</v>
      </c>
      <c r="R20" s="77">
        <v>128</v>
      </c>
      <c r="S20" s="77">
        <v>0</v>
      </c>
      <c r="T20" s="77"/>
      <c r="U20" s="81">
        <v>9</v>
      </c>
      <c r="V20" s="77">
        <v>9</v>
      </c>
      <c r="W20" s="77"/>
      <c r="X20" s="77"/>
      <c r="Y20" s="60">
        <v>634</v>
      </c>
      <c r="Z20" s="81">
        <v>479</v>
      </c>
      <c r="AA20" s="77">
        <v>479</v>
      </c>
      <c r="AB20" s="77"/>
      <c r="AC20" s="77"/>
      <c r="AD20" s="81">
        <v>18</v>
      </c>
      <c r="AE20" s="77">
        <v>18</v>
      </c>
      <c r="AF20" s="77">
        <v>0</v>
      </c>
      <c r="AG20" s="77">
        <v>0</v>
      </c>
      <c r="AH20" s="81">
        <v>128</v>
      </c>
      <c r="AI20" s="77">
        <v>128</v>
      </c>
      <c r="AJ20" s="77">
        <v>0</v>
      </c>
      <c r="AK20" s="77">
        <v>0</v>
      </c>
      <c r="AL20" s="81">
        <v>9</v>
      </c>
      <c r="AM20" s="77">
        <v>9</v>
      </c>
      <c r="AN20" s="77"/>
      <c r="AO20" s="77"/>
      <c r="AP20" s="90">
        <v>54435</v>
      </c>
      <c r="AQ20" s="99"/>
      <c r="AR20" s="99"/>
      <c r="AS20" s="99">
        <v>300</v>
      </c>
      <c r="AT20" s="99"/>
      <c r="AU20" s="99">
        <v>2020.48</v>
      </c>
      <c r="AV20" s="99"/>
      <c r="AW20" s="99">
        <v>3210.22</v>
      </c>
      <c r="AX20" s="99">
        <v>5530.7</v>
      </c>
    </row>
    <row r="21" ht="45.75" customHeight="1" spans="1:50">
      <c r="A21" s="63" t="s">
        <v>50</v>
      </c>
      <c r="B21" s="63"/>
      <c r="C21" s="63"/>
      <c r="D21" s="63"/>
      <c r="E21" s="63"/>
      <c r="F21" s="63"/>
      <c r="G21" s="63"/>
      <c r="H21" s="63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</row>
    <row r="22" ht="16.05" customHeight="1" spans="1:33">
      <c r="A22" s="64"/>
      <c r="B22" s="64"/>
      <c r="C22" s="64"/>
      <c r="D22" s="64"/>
      <c r="E22" s="64"/>
      <c r="F22" s="64"/>
      <c r="G22" s="64"/>
      <c r="H22" s="64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64"/>
      <c r="Z22" s="88"/>
      <c r="AA22" s="64"/>
      <c r="AB22" s="64"/>
      <c r="AC22" s="64"/>
      <c r="AD22" s="64"/>
      <c r="AE22" s="64"/>
      <c r="AF22" s="64"/>
      <c r="AG22" s="64"/>
    </row>
    <row r="23" spans="25:27">
      <c r="Y23" s="89"/>
      <c r="AA23" s="89"/>
    </row>
    <row r="26" spans="30:30">
      <c r="AD26" s="34" t="s">
        <v>51</v>
      </c>
    </row>
  </sheetData>
  <mergeCells count="31">
    <mergeCell ref="A1:AX1"/>
    <mergeCell ref="A2:F2"/>
    <mergeCell ref="AI2:AP2"/>
    <mergeCell ref="AT2:AX2"/>
    <mergeCell ref="C3:G3"/>
    <mergeCell ref="H3:X3"/>
    <mergeCell ref="Y3:AO3"/>
    <mergeCell ref="I4:L4"/>
    <mergeCell ref="M4:P4"/>
    <mergeCell ref="Q4:T4"/>
    <mergeCell ref="U4:X4"/>
    <mergeCell ref="Z4:AC4"/>
    <mergeCell ref="AD4:AG4"/>
    <mergeCell ref="AH4:AK4"/>
    <mergeCell ref="AL4:AO4"/>
    <mergeCell ref="A21:AX21"/>
    <mergeCell ref="A3:A5"/>
    <mergeCell ref="B3:B5"/>
    <mergeCell ref="C4:C5"/>
    <mergeCell ref="D4:D5"/>
    <mergeCell ref="E4:E5"/>
    <mergeCell ref="F4:F5"/>
    <mergeCell ref="G4:G5"/>
    <mergeCell ref="H4:H5"/>
    <mergeCell ref="Y4:Y5"/>
    <mergeCell ref="AP3:AP5"/>
    <mergeCell ref="AW3:AW5"/>
    <mergeCell ref="AX3:AX5"/>
    <mergeCell ref="AQ3:AR4"/>
    <mergeCell ref="AS3:AT4"/>
    <mergeCell ref="AU3:AV4"/>
  </mergeCells>
  <pageMargins left="0.196527777777778" right="0.156944444444444" top="0.196527777777778" bottom="0.196527777777778" header="0.196527777777778" footer="0.196527777777778"/>
  <pageSetup paperSize="8" orientation="landscape" horizontalDpi="600"/>
  <headerFooter/>
  <ignoredErrors>
    <ignoredError sqref="M11 M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1" sqref="I11"/>
    </sheetView>
  </sheetViews>
  <sheetFormatPr defaultColWidth="8.87962962962963" defaultRowHeight="14.4"/>
  <cols>
    <col min="1" max="1" width="8.87962962962963" style="1"/>
    <col min="2" max="2" width="10.1111111111111" style="1" customWidth="1"/>
    <col min="3" max="3" width="16.1111111111111" style="1" customWidth="1"/>
    <col min="4" max="4" width="13.6666666666667" style="1" customWidth="1"/>
    <col min="5" max="5" width="10.8888888888889" style="1" customWidth="1"/>
    <col min="6" max="6" width="18" style="1" customWidth="1"/>
    <col min="7" max="7" width="12.3333333333333" style="1" customWidth="1"/>
    <col min="8" max="8" width="10.8888888888889" style="1" customWidth="1"/>
    <col min="9" max="9" width="44.4444444444444" style="1" customWidth="1"/>
    <col min="10" max="10" width="15.3333333333333" style="1" customWidth="1"/>
    <col min="11" max="16384" width="8.87962962962963" style="1"/>
  </cols>
  <sheetData>
    <row r="1" s="1" customFormat="1" ht="62" customHeight="1" spans="1:9">
      <c r="A1" s="3" t="s">
        <v>52</v>
      </c>
      <c r="B1" s="3"/>
      <c r="C1" s="3"/>
      <c r="D1" s="3"/>
      <c r="E1" s="3"/>
      <c r="F1" s="3"/>
      <c r="G1" s="3"/>
      <c r="H1" s="3"/>
      <c r="I1" s="3"/>
    </row>
    <row r="2" s="1" customFormat="1" ht="53" customHeight="1" spans="1:9">
      <c r="A2" s="4" t="s">
        <v>5</v>
      </c>
      <c r="B2" s="4" t="s">
        <v>53</v>
      </c>
      <c r="C2" s="4" t="s">
        <v>54</v>
      </c>
      <c r="D2" s="4" t="s">
        <v>55</v>
      </c>
      <c r="E2" s="4" t="s">
        <v>18</v>
      </c>
      <c r="F2" s="4" t="s">
        <v>19</v>
      </c>
      <c r="G2" s="4" t="s">
        <v>56</v>
      </c>
      <c r="H2" s="4" t="s">
        <v>57</v>
      </c>
      <c r="I2" s="18" t="s">
        <v>58</v>
      </c>
    </row>
    <row r="3" s="1" customFormat="1" ht="25" customHeight="1" spans="1:9">
      <c r="A3" s="5"/>
      <c r="B3" s="5" t="s">
        <v>35</v>
      </c>
      <c r="C3" s="5">
        <f t="shared" ref="C3:H3" si="0">SUM(C4:C14)</f>
        <v>2452</v>
      </c>
      <c r="D3" s="5">
        <f t="shared" si="0"/>
        <v>1777</v>
      </c>
      <c r="E3" s="5">
        <f t="shared" si="0"/>
        <v>249</v>
      </c>
      <c r="F3" s="5">
        <f t="shared" si="0"/>
        <v>426</v>
      </c>
      <c r="G3" s="5">
        <f t="shared" si="0"/>
        <v>2452</v>
      </c>
      <c r="H3" s="6">
        <f t="shared" ref="H3:H14" si="1">G3/C3</f>
        <v>1</v>
      </c>
      <c r="I3" s="19"/>
    </row>
    <row r="4" s="1" customFormat="1" ht="49" customHeight="1" spans="1:9">
      <c r="A4" s="7">
        <v>89</v>
      </c>
      <c r="B4" s="7" t="s">
        <v>59</v>
      </c>
      <c r="C4" s="8">
        <v>54</v>
      </c>
      <c r="D4" s="8">
        <v>39</v>
      </c>
      <c r="E4" s="8">
        <v>8</v>
      </c>
      <c r="F4" s="8">
        <v>7</v>
      </c>
      <c r="G4" s="8">
        <v>54</v>
      </c>
      <c r="H4" s="9">
        <v>1</v>
      </c>
      <c r="I4" s="20" t="s">
        <v>60</v>
      </c>
    </row>
    <row r="5" s="2" customFormat="1" ht="25" customHeight="1" spans="1:9">
      <c r="A5" s="10">
        <v>90</v>
      </c>
      <c r="B5" s="10" t="s">
        <v>61</v>
      </c>
      <c r="C5" s="11">
        <v>369</v>
      </c>
      <c r="D5" s="11">
        <v>327</v>
      </c>
      <c r="E5" s="11">
        <v>18</v>
      </c>
      <c r="F5" s="11">
        <v>24</v>
      </c>
      <c r="G5" s="11">
        <v>369</v>
      </c>
      <c r="H5" s="12">
        <f>G5/C5</f>
        <v>1</v>
      </c>
      <c r="I5" s="21"/>
    </row>
    <row r="6" s="1" customFormat="1" ht="25" customHeight="1" spans="1:9">
      <c r="A6" s="7">
        <v>91</v>
      </c>
      <c r="B6" s="7" t="s">
        <v>62</v>
      </c>
      <c r="C6" s="11">
        <v>403</v>
      </c>
      <c r="D6" s="13">
        <v>292</v>
      </c>
      <c r="E6" s="13">
        <v>19</v>
      </c>
      <c r="F6" s="13">
        <v>92</v>
      </c>
      <c r="G6" s="13">
        <f>F6+E6+D6</f>
        <v>403</v>
      </c>
      <c r="H6" s="12">
        <f t="shared" si="1"/>
        <v>1</v>
      </c>
      <c r="I6" s="21"/>
    </row>
    <row r="7" s="1" customFormat="1" ht="25" customHeight="1" spans="1:9">
      <c r="A7" s="7">
        <v>92</v>
      </c>
      <c r="B7" s="7" t="s">
        <v>63</v>
      </c>
      <c r="C7" s="11">
        <f>SUM(D7:F7)</f>
        <v>34</v>
      </c>
      <c r="D7" s="13">
        <v>21</v>
      </c>
      <c r="E7" s="13">
        <v>5</v>
      </c>
      <c r="F7" s="13">
        <v>8</v>
      </c>
      <c r="G7" s="14">
        <v>34</v>
      </c>
      <c r="H7" s="15">
        <f t="shared" si="1"/>
        <v>1</v>
      </c>
      <c r="I7" s="22"/>
    </row>
    <row r="8" s="1" customFormat="1" ht="25" customHeight="1" spans="1:9">
      <c r="A8" s="7">
        <v>93</v>
      </c>
      <c r="B8" s="13" t="s">
        <v>64</v>
      </c>
      <c r="C8" s="11">
        <f>SUM(D8:F8)</f>
        <v>165</v>
      </c>
      <c r="D8" s="13">
        <v>29</v>
      </c>
      <c r="E8" s="13">
        <v>99</v>
      </c>
      <c r="F8" s="13">
        <v>37</v>
      </c>
      <c r="G8" s="14">
        <v>165</v>
      </c>
      <c r="H8" s="15">
        <f t="shared" si="1"/>
        <v>1</v>
      </c>
      <c r="I8" s="22"/>
    </row>
    <row r="9" s="1" customFormat="1" ht="37" customHeight="1" spans="1:9">
      <c r="A9" s="7">
        <v>94</v>
      </c>
      <c r="B9" s="7" t="s">
        <v>65</v>
      </c>
      <c r="C9" s="11">
        <v>9</v>
      </c>
      <c r="D9" s="13">
        <v>2</v>
      </c>
      <c r="E9" s="13">
        <v>1</v>
      </c>
      <c r="F9" s="13">
        <v>6</v>
      </c>
      <c r="G9" s="14">
        <v>9</v>
      </c>
      <c r="H9" s="16">
        <f t="shared" si="1"/>
        <v>1</v>
      </c>
      <c r="I9" s="14" t="s">
        <v>66</v>
      </c>
    </row>
    <row r="10" s="1" customFormat="1" ht="25" customHeight="1" spans="1:9">
      <c r="A10" s="7">
        <v>95</v>
      </c>
      <c r="B10" s="7" t="s">
        <v>67</v>
      </c>
      <c r="C10" s="11">
        <f>SUM(D10:F10)</f>
        <v>23</v>
      </c>
      <c r="D10" s="13">
        <v>17</v>
      </c>
      <c r="E10" s="13">
        <v>0</v>
      </c>
      <c r="F10" s="13">
        <v>6</v>
      </c>
      <c r="G10" s="13">
        <v>23</v>
      </c>
      <c r="H10" s="15">
        <f t="shared" si="1"/>
        <v>1</v>
      </c>
      <c r="I10" s="23"/>
    </row>
    <row r="11" s="1" customFormat="1" ht="90" customHeight="1" spans="1:9">
      <c r="A11" s="7">
        <v>96</v>
      </c>
      <c r="B11" s="7" t="s">
        <v>68</v>
      </c>
      <c r="C11" s="11">
        <v>55</v>
      </c>
      <c r="D11" s="13">
        <v>40</v>
      </c>
      <c r="E11" s="13">
        <v>3</v>
      </c>
      <c r="F11" s="13">
        <v>12</v>
      </c>
      <c r="G11" s="13">
        <v>55</v>
      </c>
      <c r="H11" s="15">
        <f t="shared" si="1"/>
        <v>1</v>
      </c>
      <c r="I11" s="24"/>
    </row>
    <row r="12" s="1" customFormat="1" ht="53" customHeight="1" spans="1:9">
      <c r="A12" s="7">
        <v>97</v>
      </c>
      <c r="B12" s="7" t="s">
        <v>69</v>
      </c>
      <c r="C12" s="11">
        <f>SUM(D12:F12)</f>
        <v>17</v>
      </c>
      <c r="D12" s="13">
        <v>9</v>
      </c>
      <c r="E12" s="13">
        <v>0</v>
      </c>
      <c r="F12" s="13">
        <v>8</v>
      </c>
      <c r="G12" s="13">
        <v>17</v>
      </c>
      <c r="H12" s="15">
        <f t="shared" si="1"/>
        <v>1</v>
      </c>
      <c r="I12" s="25" t="s">
        <v>70</v>
      </c>
    </row>
    <row r="13" s="1" customFormat="1" ht="53" customHeight="1" spans="1:9">
      <c r="A13" s="7">
        <v>98</v>
      </c>
      <c r="B13" s="7" t="s">
        <v>71</v>
      </c>
      <c r="C13" s="11">
        <v>1099</v>
      </c>
      <c r="D13" s="11">
        <v>810</v>
      </c>
      <c r="E13" s="11">
        <v>92</v>
      </c>
      <c r="F13" s="11">
        <v>197</v>
      </c>
      <c r="G13" s="11">
        <v>1099</v>
      </c>
      <c r="H13" s="15">
        <f t="shared" si="1"/>
        <v>1</v>
      </c>
      <c r="I13" s="26"/>
    </row>
    <row r="14" s="1" customFormat="1" ht="25" customHeight="1" spans="1:9">
      <c r="A14" s="7">
        <v>99</v>
      </c>
      <c r="B14" s="7" t="s">
        <v>72</v>
      </c>
      <c r="C14" s="11">
        <f>SUM(D14:F14)</f>
        <v>224</v>
      </c>
      <c r="D14" s="7">
        <v>191</v>
      </c>
      <c r="E14" s="7">
        <v>4</v>
      </c>
      <c r="F14" s="7">
        <v>29</v>
      </c>
      <c r="G14" s="7">
        <v>224</v>
      </c>
      <c r="H14" s="15">
        <f t="shared" si="1"/>
        <v>1</v>
      </c>
      <c r="I14" s="27"/>
    </row>
    <row r="15" spans="3:8">
      <c r="C15" s="17"/>
      <c r="D15" s="17"/>
      <c r="E15" s="17"/>
      <c r="F15" s="17"/>
      <c r="G15" s="17"/>
      <c r="H15" s="17"/>
    </row>
  </sheetData>
  <mergeCells count="1">
    <mergeCell ref="A1:I1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 2019年广西农村危房改造进度报表 （3230）</vt:lpstr>
      <vt:lpstr>附件2 租住借台账进度统计表（2452）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2017-10-29T06:52:00Z</dcterms:created>
  <cp:lastPrinted>2019-09-16T09:05:00Z</cp:lastPrinted>
  <dcterms:modified xsi:type="dcterms:W3CDTF">2020-01-19T01:39:34Z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